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practica para parcial de presupuestos\"/>
    </mc:Choice>
  </mc:AlternateContent>
  <xr:revisionPtr revIDLastSave="0" documentId="13_ncr:1_{DBA7B5BC-B2D0-4330-9E0D-B56AFA586058}" xr6:coauthVersionLast="47" xr6:coauthVersionMax="47" xr10:uidLastSave="{00000000-0000-0000-0000-000000000000}"/>
  <bookViews>
    <workbookView xWindow="-103" yWindow="-103" windowWidth="19406" windowHeight="11486" xr2:uid="{17CC0EE9-6DF0-4C95-A788-D1FE694F8DEF}"/>
  </bookViews>
  <sheets>
    <sheet name="Reso. general " sheetId="1" r:id="rId1"/>
    <sheet name="enunci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B40" i="1"/>
  <c r="A40" i="1"/>
  <c r="K93" i="1"/>
  <c r="A61" i="1"/>
  <c r="O50" i="1"/>
  <c r="O49" i="1"/>
  <c r="O48" i="1"/>
  <c r="O47" i="1"/>
  <c r="O46" i="1"/>
  <c r="O45" i="1"/>
  <c r="O44" i="1"/>
  <c r="O43" i="1"/>
  <c r="O42" i="1"/>
  <c r="O41" i="1"/>
  <c r="O40" i="1"/>
  <c r="O39" i="1"/>
  <c r="M56" i="1"/>
  <c r="M55" i="1"/>
  <c r="I46" i="1" s="1"/>
  <c r="M54" i="1"/>
  <c r="G45" i="1" s="1"/>
  <c r="M53" i="1"/>
  <c r="F44" i="1" s="1"/>
  <c r="M52" i="1"/>
  <c r="E43" i="1" s="1"/>
  <c r="M51" i="1"/>
  <c r="D42" i="1" s="1"/>
  <c r="G6" i="1"/>
  <c r="F6" i="1"/>
  <c r="E6" i="1"/>
  <c r="D6" i="1"/>
  <c r="C6" i="1"/>
  <c r="B6" i="1"/>
  <c r="K81" i="1" s="1"/>
  <c r="G5" i="1"/>
  <c r="F5" i="1"/>
  <c r="E5" i="1"/>
  <c r="D5" i="1"/>
  <c r="C5" i="1"/>
  <c r="B5" i="1"/>
  <c r="C84" i="1"/>
  <c r="H9" i="1"/>
  <c r="H12" i="1"/>
  <c r="C91" i="1" s="1"/>
  <c r="C86" i="1"/>
  <c r="H52" i="1"/>
  <c r="L18" i="1"/>
  <c r="O10" i="1"/>
  <c r="D58" i="1"/>
  <c r="G59" i="1" s="1"/>
  <c r="I59" i="1" s="1"/>
  <c r="F85" i="1" s="1"/>
  <c r="G56" i="1"/>
  <c r="F56" i="1"/>
  <c r="E56" i="1"/>
  <c r="D56" i="1"/>
  <c r="C56" i="1"/>
  <c r="I56" i="1"/>
  <c r="F84" i="1" s="1"/>
  <c r="H48" i="1"/>
  <c r="F83" i="1"/>
  <c r="H71" i="1"/>
  <c r="H70" i="1"/>
  <c r="H57" i="1"/>
  <c r="H53" i="1"/>
  <c r="H49" i="1"/>
  <c r="H39" i="1"/>
  <c r="H38" i="1"/>
  <c r="J5" i="1"/>
  <c r="H15" i="1"/>
  <c r="O56" i="1" l="1"/>
  <c r="H47" i="1"/>
  <c r="O55" i="1"/>
  <c r="H46" i="1"/>
  <c r="O54" i="1"/>
  <c r="H45" i="1"/>
  <c r="O53" i="1"/>
  <c r="H44" i="1"/>
  <c r="O52" i="1"/>
  <c r="O51" i="1"/>
  <c r="H41" i="1"/>
  <c r="K87" i="1"/>
  <c r="K88" i="1" s="1"/>
  <c r="H11" i="1"/>
  <c r="O12" i="1" s="1"/>
  <c r="O11" i="1"/>
  <c r="O13" i="1" s="1"/>
  <c r="H13" i="1"/>
  <c r="H58" i="1"/>
  <c r="F59" i="1"/>
  <c r="E59" i="1"/>
  <c r="H59" i="1" s="1"/>
  <c r="H42" i="1"/>
  <c r="C83" i="1"/>
  <c r="H62" i="1"/>
  <c r="H5" i="1"/>
  <c r="H16" i="1"/>
  <c r="H56" i="1"/>
  <c r="B54" i="1"/>
  <c r="H40" i="1"/>
  <c r="F7" i="1"/>
  <c r="D7" i="1"/>
  <c r="G7" i="1"/>
  <c r="C7" i="1"/>
  <c r="H8" i="1"/>
  <c r="H43" i="1" l="1"/>
  <c r="C54" i="1"/>
  <c r="C82" i="1"/>
  <c r="B7" i="1"/>
  <c r="B18" i="1" s="1"/>
  <c r="K82" i="1"/>
  <c r="F18" i="1"/>
  <c r="H10" i="1"/>
  <c r="C85" i="1" s="1"/>
  <c r="G18" i="1"/>
  <c r="C87" i="1"/>
  <c r="I68" i="1"/>
  <c r="H67" i="1"/>
  <c r="C72" i="1"/>
  <c r="H61" i="1"/>
  <c r="O14" i="1"/>
  <c r="E7" i="1"/>
  <c r="H6" i="1"/>
  <c r="H7" i="1" s="1"/>
  <c r="D72" i="1" l="1"/>
  <c r="H66" i="1"/>
  <c r="H65" i="1"/>
  <c r="F72" i="1"/>
  <c r="H64" i="1"/>
  <c r="E72" i="1"/>
  <c r="G72" i="1"/>
  <c r="I67" i="1"/>
  <c r="H51" i="1"/>
  <c r="K83" i="1"/>
  <c r="H68" i="1"/>
  <c r="H69" i="1"/>
  <c r="I69" i="1"/>
  <c r="K94" i="1"/>
  <c r="B72" i="1"/>
  <c r="B73" i="1" s="1"/>
  <c r="B74" i="1" s="1"/>
  <c r="H63" i="1"/>
  <c r="O15" i="1"/>
  <c r="D18" i="1"/>
  <c r="C73" i="1"/>
  <c r="H72" i="1" l="1"/>
  <c r="F86" i="1"/>
  <c r="K84" i="1"/>
  <c r="C18" i="1"/>
  <c r="H14" i="1"/>
  <c r="F54" i="1"/>
  <c r="F73" i="1" s="1"/>
  <c r="E54" i="1"/>
  <c r="E73" i="1" s="1"/>
  <c r="C74" i="1"/>
  <c r="H17" i="1" l="1"/>
  <c r="H18" i="1" s="1"/>
  <c r="F93" i="1" s="1"/>
  <c r="F95" i="1" s="1"/>
  <c r="E18" i="1"/>
  <c r="C89" i="1"/>
  <c r="G54" i="1"/>
  <c r="G73" i="1" s="1"/>
  <c r="D54" i="1"/>
  <c r="D73" i="1" s="1"/>
  <c r="H50" i="1"/>
  <c r="H54" i="1" s="1"/>
  <c r="D74" i="1" l="1"/>
  <c r="E74" i="1" s="1"/>
  <c r="F74" i="1" s="1"/>
  <c r="G74" i="1" s="1"/>
  <c r="H73" i="1"/>
  <c r="C81" i="1" s="1"/>
  <c r="C95" i="1" s="1"/>
</calcChain>
</file>

<file path=xl/sharedStrings.xml><?xml version="1.0" encoding="utf-8"?>
<sst xmlns="http://schemas.openxmlformats.org/spreadsheetml/2006/main" count="193" uniqueCount="110">
  <si>
    <t>Total Pasivo+PN</t>
  </si>
  <si>
    <t>Total Activo</t>
  </si>
  <si>
    <t>PN</t>
  </si>
  <si>
    <t>PASIVO</t>
  </si>
  <si>
    <t>PASIVO + PN</t>
  </si>
  <si>
    <t>ACTIVO</t>
  </si>
  <si>
    <t>BALANCE PROYECTADO</t>
  </si>
  <si>
    <t>Financiacion  ?</t>
  </si>
  <si>
    <t>X + 3</t>
  </si>
  <si>
    <t>X+2</t>
  </si>
  <si>
    <t>X+1</t>
  </si>
  <si>
    <t>X</t>
  </si>
  <si>
    <t>X-1</t>
  </si>
  <si>
    <t>X-2</t>
  </si>
  <si>
    <t>CONCEPTO</t>
  </si>
  <si>
    <t>PRESUPUESTO ECONÓMICO</t>
  </si>
  <si>
    <t>Presupuesto VENTAS</t>
  </si>
  <si>
    <t>Presupuesto COSTO DE VENTAS</t>
  </si>
  <si>
    <t>enero</t>
  </si>
  <si>
    <t>febrero</t>
  </si>
  <si>
    <t>marzo</t>
  </si>
  <si>
    <t>abril</t>
  </si>
  <si>
    <t>mayo</t>
  </si>
  <si>
    <t>junio</t>
  </si>
  <si>
    <t>totales</t>
  </si>
  <si>
    <t>CONTRIBUCIÓN MARGINAL</t>
  </si>
  <si>
    <t>CONTR MARG</t>
  </si>
  <si>
    <t>VENTAS</t>
  </si>
  <si>
    <t>MESES</t>
  </si>
  <si>
    <t>PRESUPUESTO FINANCIERO</t>
  </si>
  <si>
    <t>CAJA</t>
  </si>
  <si>
    <t>julio</t>
  </si>
  <si>
    <t>agosto</t>
  </si>
  <si>
    <t>septiembre</t>
  </si>
  <si>
    <t>noviembre</t>
  </si>
  <si>
    <t>diciembre</t>
  </si>
  <si>
    <t>octubre</t>
  </si>
  <si>
    <t>COMPRAS</t>
  </si>
  <si>
    <t>DIFERIDO</t>
  </si>
  <si>
    <t>TOTAL INGRESOS</t>
  </si>
  <si>
    <t>INGRESO MERC</t>
  </si>
  <si>
    <t>MIXTA</t>
  </si>
  <si>
    <t>Gastos fijos</t>
  </si>
  <si>
    <t>Horas extras</t>
  </si>
  <si>
    <t>TOTAL EGRESOS</t>
  </si>
  <si>
    <t>DIFERENCIA</t>
  </si>
  <si>
    <t>DIFERENCIA ACUMULADA</t>
  </si>
  <si>
    <t>pago de deudas pendientes</t>
  </si>
  <si>
    <t>préstamo para pagar deudas anteriores</t>
  </si>
  <si>
    <t>pago cuota préstamo para saldar deudas pendientes</t>
  </si>
  <si>
    <t>amortización inmueble</t>
  </si>
  <si>
    <t>amortización mobiliario nuevo</t>
  </si>
  <si>
    <t>maquinarias</t>
  </si>
  <si>
    <t>amort acum maq</t>
  </si>
  <si>
    <t>amort acum maq a vender</t>
  </si>
  <si>
    <t>amort maq a vender este ciclo</t>
  </si>
  <si>
    <t>valor residual</t>
  </si>
  <si>
    <t>valor de venta</t>
  </si>
  <si>
    <t>ganancia por venta de maquinarias</t>
  </si>
  <si>
    <t>venta de maquinarias</t>
  </si>
  <si>
    <t>provisión horas extras 2.000</t>
  </si>
  <si>
    <t>previsión deudores incobrables</t>
  </si>
  <si>
    <t>deudores incobrables</t>
  </si>
  <si>
    <t>compra mobiliario nuevo</t>
  </si>
  <si>
    <t>caja y bancos</t>
  </si>
  <si>
    <t>deudores ventas</t>
  </si>
  <si>
    <t>mercaderías</t>
  </si>
  <si>
    <t xml:space="preserve">maquinarias </t>
  </si>
  <si>
    <t>amort maq acum</t>
  </si>
  <si>
    <t>inmuebles</t>
  </si>
  <si>
    <t>amort inm acum</t>
  </si>
  <si>
    <t>previsión deud inc</t>
  </si>
  <si>
    <t>cuotas maq</t>
  </si>
  <si>
    <t>mercaderias anteriores</t>
  </si>
  <si>
    <t>usadas a principio ciclo</t>
  </si>
  <si>
    <t>remanente</t>
  </si>
  <si>
    <t>prov. Horas extras</t>
  </si>
  <si>
    <t>horas extras</t>
  </si>
  <si>
    <t>gastos fijos</t>
  </si>
  <si>
    <t>acreedores (prestamo)</t>
  </si>
  <si>
    <t>proveedores</t>
  </si>
  <si>
    <t>capital social</t>
  </si>
  <si>
    <t>resultado ejercicio</t>
  </si>
  <si>
    <t>mobiliario</t>
  </si>
  <si>
    <t>amort acum mob</t>
  </si>
  <si>
    <t>DEUDORES POR VENTAS CICLO ANTERIOR</t>
  </si>
  <si>
    <t>DEUDORES QUE PAGARON AL PPIO CICLO</t>
  </si>
  <si>
    <t>REMANENTE</t>
  </si>
  <si>
    <t>REMANENTES</t>
  </si>
  <si>
    <t>MERCADERÍAS</t>
  </si>
  <si>
    <t>DEUDORES POR VENTAS</t>
  </si>
  <si>
    <t>PROVEEDORES</t>
  </si>
  <si>
    <t>PROVEEDORES ANTERIORES</t>
  </si>
  <si>
    <t>PROVEEDORES ESTE CICLO</t>
  </si>
  <si>
    <t>vendo</t>
  </si>
  <si>
    <t>GANANCIA</t>
  </si>
  <si>
    <t>AMORTIZACIÓN ACUMULADOA EDIFICIO</t>
  </si>
  <si>
    <t>VALOR INMUEBLE</t>
  </si>
  <si>
    <t>otras deudas</t>
  </si>
  <si>
    <t>intereses por préstamo para pagar deudores anteriores</t>
  </si>
  <si>
    <t>amortización maquinaria remanente</t>
  </si>
  <si>
    <t>amortización maquinaria que se vende</t>
  </si>
  <si>
    <t>deudores incobrables por ventas de febrero</t>
  </si>
  <si>
    <t>pérdida por venta de mercaderías</t>
  </si>
  <si>
    <t>venta de remanente</t>
  </si>
  <si>
    <t>venta por venta remanente de mercaderías</t>
  </si>
  <si>
    <t>PARCIAL TOMADO EL 12-7-25</t>
  </si>
  <si>
    <t>SISTEMAS DE COSTOS Y PRESUPUESTOS (ELECTIVA DE LA CARRERA DE SISTEMAS - UTN BA)</t>
  </si>
  <si>
    <t>primer mes</t>
  </si>
  <si>
    <t>deudores incobrables ventas de este ciclo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</si>
</sst>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FF0000"/>
      <name val="Calibri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Noto Sans Symbols"/>
    </font>
    <font>
      <b/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0000FF"/>
      <name val="Verdana"/>
      <family val="2"/>
    </font>
    <font>
      <sz val="8"/>
      <name val="Calibri"/>
      <family val="2"/>
      <scheme val="minor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Verdana"/>
      <family val="2"/>
    </font>
    <font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9" fontId="8" fillId="0" borderId="7" xfId="0" applyNumberFormat="1" applyFont="1" applyBorder="1" applyAlignment="1">
      <alignment horizontal="center"/>
    </xf>
    <xf numFmtId="6" fontId="4" fillId="0" borderId="0" xfId="0" applyNumberFormat="1" applyFont="1"/>
    <xf numFmtId="6" fontId="0" fillId="0" borderId="0" xfId="0" applyNumberFormat="1"/>
    <xf numFmtId="6" fontId="6" fillId="8" borderId="27" xfId="0" applyNumberFormat="1" applyFont="1" applyFill="1" applyBorder="1" applyAlignment="1">
      <alignment horizontal="center"/>
    </xf>
    <xf numFmtId="6" fontId="4" fillId="0" borderId="10" xfId="0" applyNumberFormat="1" applyFont="1" applyBorder="1"/>
    <xf numFmtId="6" fontId="4" fillId="0" borderId="7" xfId="0" applyNumberFormat="1" applyFont="1" applyBorder="1"/>
    <xf numFmtId="6" fontId="6" fillId="0" borderId="7" xfId="0" applyNumberFormat="1" applyFont="1" applyBorder="1"/>
    <xf numFmtId="6" fontId="16" fillId="8" borderId="30" xfId="0" applyNumberFormat="1" applyFont="1" applyFill="1" applyBorder="1" applyAlignment="1">
      <alignment vertical="center"/>
    </xf>
    <xf numFmtId="6" fontId="17" fillId="5" borderId="30" xfId="0" applyNumberFormat="1" applyFont="1" applyFill="1" applyBorder="1"/>
    <xf numFmtId="6" fontId="6" fillId="6" borderId="7" xfId="0" applyNumberFormat="1" applyFont="1" applyFill="1" applyBorder="1"/>
    <xf numFmtId="6" fontId="4" fillId="0" borderId="4" xfId="0" applyNumberFormat="1" applyFont="1" applyBorder="1"/>
    <xf numFmtId="6" fontId="6" fillId="0" borderId="4" xfId="0" applyNumberFormat="1" applyFont="1" applyBorder="1"/>
    <xf numFmtId="6" fontId="16" fillId="8" borderId="27" xfId="0" applyNumberFormat="1" applyFont="1" applyFill="1" applyBorder="1" applyAlignment="1">
      <alignment vertical="center"/>
    </xf>
    <xf numFmtId="6" fontId="6" fillId="8" borderId="27" xfId="0" applyNumberFormat="1" applyFont="1" applyFill="1" applyBorder="1" applyAlignment="1">
      <alignment vertical="center"/>
    </xf>
    <xf numFmtId="6" fontId="4" fillId="4" borderId="0" xfId="0" applyNumberFormat="1" applyFont="1" applyFill="1"/>
    <xf numFmtId="6" fontId="15" fillId="0" borderId="7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8" fillId="0" borderId="7" xfId="0" applyNumberFormat="1" applyFont="1" applyBorder="1" applyAlignment="1">
      <alignment horizontal="center"/>
    </xf>
    <xf numFmtId="6" fontId="14" fillId="0" borderId="7" xfId="0" applyNumberFormat="1" applyFont="1" applyBorder="1" applyAlignment="1">
      <alignment horizontal="center"/>
    </xf>
    <xf numFmtId="6" fontId="13" fillId="0" borderId="7" xfId="0" applyNumberFormat="1" applyFont="1" applyBorder="1" applyAlignment="1">
      <alignment horizontal="center"/>
    </xf>
    <xf numFmtId="6" fontId="8" fillId="0" borderId="0" xfId="0" applyNumberFormat="1" applyFont="1" applyAlignment="1">
      <alignment horizontal="center"/>
    </xf>
    <xf numFmtId="6" fontId="4" fillId="5" borderId="29" xfId="0" applyNumberFormat="1" applyFont="1" applyFill="1" applyBorder="1"/>
    <xf numFmtId="6" fontId="4" fillId="5" borderId="26" xfId="0" applyNumberFormat="1" applyFont="1" applyFill="1" applyBorder="1"/>
    <xf numFmtId="6" fontId="6" fillId="0" borderId="7" xfId="0" applyNumberFormat="1" applyFont="1" applyBorder="1" applyAlignment="1">
      <alignment horizontal="left"/>
    </xf>
    <xf numFmtId="6" fontId="6" fillId="7" borderId="0" xfId="0" applyNumberFormat="1" applyFont="1" applyFill="1"/>
    <xf numFmtId="6" fontId="12" fillId="7" borderId="0" xfId="0" applyNumberFormat="1" applyFont="1" applyFill="1"/>
    <xf numFmtId="6" fontId="11" fillId="0" borderId="0" xfId="0" applyNumberFormat="1" applyFont="1"/>
    <xf numFmtId="6" fontId="6" fillId="0" borderId="0" xfId="0" applyNumberFormat="1" applyFont="1"/>
    <xf numFmtId="6" fontId="4" fillId="0" borderId="25" xfId="0" applyNumberFormat="1" applyFont="1" applyBorder="1"/>
    <xf numFmtId="6" fontId="9" fillId="0" borderId="24" xfId="0" applyNumberFormat="1" applyFont="1" applyBorder="1"/>
    <xf numFmtId="6" fontId="8" fillId="0" borderId="7" xfId="0" applyNumberFormat="1" applyFont="1" applyBorder="1"/>
    <xf numFmtId="6" fontId="10" fillId="0" borderId="7" xfId="0" applyNumberFormat="1" applyFont="1" applyBorder="1"/>
    <xf numFmtId="6" fontId="4" fillId="0" borderId="9" xfId="0" applyNumberFormat="1" applyFont="1" applyBorder="1" applyAlignment="1">
      <alignment wrapText="1"/>
    </xf>
    <xf numFmtId="6" fontId="6" fillId="0" borderId="8" xfId="0" applyNumberFormat="1" applyFont="1" applyBorder="1"/>
    <xf numFmtId="6" fontId="4" fillId="0" borderId="9" xfId="0" applyNumberFormat="1" applyFont="1" applyBorder="1"/>
    <xf numFmtId="6" fontId="4" fillId="0" borderId="8" xfId="0" applyNumberFormat="1" applyFont="1" applyBorder="1"/>
    <xf numFmtId="6" fontId="4" fillId="0" borderId="6" xfId="0" applyNumberFormat="1" applyFont="1" applyBorder="1"/>
    <xf numFmtId="6" fontId="4" fillId="0" borderId="5" xfId="0" applyNumberFormat="1" applyFont="1" applyBorder="1"/>
    <xf numFmtId="6" fontId="5" fillId="0" borderId="3" xfId="0" applyNumberFormat="1" applyFont="1" applyBorder="1" applyAlignment="1">
      <alignment wrapText="1"/>
    </xf>
    <xf numFmtId="6" fontId="5" fillId="0" borderId="2" xfId="0" applyNumberFormat="1" applyFont="1" applyBorder="1" applyAlignment="1">
      <alignment wrapText="1"/>
    </xf>
    <xf numFmtId="6" fontId="4" fillId="0" borderId="0" xfId="0" applyNumberFormat="1" applyFont="1" applyAlignment="1">
      <alignment wrapText="1"/>
    </xf>
    <xf numFmtId="6" fontId="5" fillId="0" borderId="1" xfId="0" applyNumberFormat="1" applyFont="1" applyBorder="1" applyAlignment="1">
      <alignment wrapText="1"/>
    </xf>
    <xf numFmtId="6" fontId="3" fillId="0" borderId="0" xfId="0" applyNumberFormat="1" applyFont="1"/>
    <xf numFmtId="9" fontId="3" fillId="0" borderId="0" xfId="0" applyNumberFormat="1" applyFont="1"/>
    <xf numFmtId="6" fontId="8" fillId="10" borderId="7" xfId="0" applyNumberFormat="1" applyFont="1" applyFill="1" applyBorder="1" applyAlignment="1">
      <alignment horizontal="center"/>
    </xf>
    <xf numFmtId="6" fontId="4" fillId="0" borderId="7" xfId="0" applyNumberFormat="1" applyFont="1" applyBorder="1" applyAlignment="1">
      <alignment horizontal="left"/>
    </xf>
    <xf numFmtId="6" fontId="19" fillId="0" borderId="7" xfId="0" applyNumberFormat="1" applyFont="1" applyBorder="1"/>
    <xf numFmtId="6" fontId="4" fillId="5" borderId="28" xfId="0" applyNumberFormat="1" applyFont="1" applyFill="1" applyBorder="1" applyAlignment="1">
      <alignment vertical="center"/>
    </xf>
    <xf numFmtId="6" fontId="4" fillId="0" borderId="34" xfId="0" applyNumberFormat="1" applyFont="1" applyBorder="1"/>
    <xf numFmtId="6" fontId="4" fillId="0" borderId="35" xfId="0" applyNumberFormat="1" applyFont="1" applyBorder="1"/>
    <xf numFmtId="6" fontId="6" fillId="0" borderId="36" xfId="0" applyNumberFormat="1" applyFont="1" applyBorder="1"/>
    <xf numFmtId="6" fontId="8" fillId="0" borderId="4" xfId="0" applyNumberFormat="1" applyFont="1" applyBorder="1"/>
    <xf numFmtId="6" fontId="4" fillId="0" borderId="37" xfId="0" applyNumberFormat="1" applyFont="1" applyBorder="1"/>
    <xf numFmtId="6" fontId="20" fillId="0" borderId="0" xfId="0" applyNumberFormat="1" applyFont="1"/>
    <xf numFmtId="6" fontId="0" fillId="0" borderId="38" xfId="0" applyNumberFormat="1" applyBorder="1"/>
    <xf numFmtId="6" fontId="3" fillId="0" borderId="0" xfId="0" applyNumberFormat="1" applyFont="1" applyAlignment="1">
      <alignment horizontal="right"/>
    </xf>
    <xf numFmtId="6" fontId="2" fillId="0" borderId="0" xfId="0" applyNumberFormat="1" applyFont="1"/>
    <xf numFmtId="6" fontId="19" fillId="0" borderId="0" xfId="0" applyNumberFormat="1" applyFont="1"/>
    <xf numFmtId="6" fontId="22" fillId="0" borderId="0" xfId="0" applyNumberFormat="1" applyFont="1"/>
    <xf numFmtId="6" fontId="4" fillId="0" borderId="38" xfId="0" applyNumberFormat="1" applyFont="1" applyBorder="1"/>
    <xf numFmtId="6" fontId="21" fillId="0" borderId="0" xfId="0" applyNumberFormat="1" applyFont="1"/>
    <xf numFmtId="6" fontId="4" fillId="0" borderId="40" xfId="0" applyNumberFormat="1" applyFont="1" applyBorder="1"/>
    <xf numFmtId="6" fontId="6" fillId="0" borderId="41" xfId="0" applyNumberFormat="1" applyFont="1" applyBorder="1"/>
    <xf numFmtId="6" fontId="6" fillId="8" borderId="29" xfId="0" applyNumberFormat="1" applyFont="1" applyFill="1" applyBorder="1" applyAlignment="1">
      <alignment horizontal="center"/>
    </xf>
    <xf numFmtId="6" fontId="0" fillId="0" borderId="39" xfId="0" applyNumberFormat="1" applyBorder="1"/>
    <xf numFmtId="6" fontId="4" fillId="0" borderId="12" xfId="0" applyNumberFormat="1" applyFont="1" applyBorder="1"/>
    <xf numFmtId="6" fontId="4" fillId="6" borderId="12" xfId="0" applyNumberFormat="1" applyFont="1" applyFill="1" applyBorder="1"/>
    <xf numFmtId="6" fontId="4" fillId="0" borderId="14" xfId="0" applyNumberFormat="1" applyFont="1" applyBorder="1"/>
    <xf numFmtId="6" fontId="4" fillId="0" borderId="42" xfId="0" applyNumberFormat="1" applyFont="1" applyBorder="1"/>
    <xf numFmtId="6" fontId="6" fillId="0" borderId="11" xfId="0" applyNumberFormat="1" applyFont="1" applyBorder="1"/>
    <xf numFmtId="6" fontId="6" fillId="6" borderId="11" xfId="0" applyNumberFormat="1" applyFont="1" applyFill="1" applyBorder="1"/>
    <xf numFmtId="6" fontId="6" fillId="0" borderId="13" xfId="0" applyNumberFormat="1" applyFont="1" applyBorder="1"/>
    <xf numFmtId="6" fontId="6" fillId="0" borderId="43" xfId="0" applyNumberFormat="1" applyFont="1" applyBorder="1"/>
    <xf numFmtId="6" fontId="17" fillId="5" borderId="44" xfId="0" applyNumberFormat="1" applyFont="1" applyFill="1" applyBorder="1"/>
    <xf numFmtId="6" fontId="6" fillId="8" borderId="26" xfId="0" applyNumberFormat="1" applyFont="1" applyFill="1" applyBorder="1" applyAlignment="1">
      <alignment vertical="center"/>
    </xf>
    <xf numFmtId="6" fontId="4" fillId="0" borderId="39" xfId="0" applyNumberFormat="1" applyFont="1" applyBorder="1"/>
    <xf numFmtId="6" fontId="4" fillId="6" borderId="39" xfId="0" applyNumberFormat="1" applyFont="1" applyFill="1" applyBorder="1"/>
    <xf numFmtId="6" fontId="4" fillId="0" borderId="39" xfId="0" applyNumberFormat="1" applyFont="1" applyBorder="1" applyAlignment="1">
      <alignment horizontal="right" vertical="center"/>
    </xf>
    <xf numFmtId="6" fontId="1" fillId="0" borderId="0" xfId="0" applyNumberFormat="1" applyFont="1"/>
    <xf numFmtId="9" fontId="4" fillId="0" borderId="7" xfId="0" applyNumberFormat="1" applyFont="1" applyBorder="1"/>
    <xf numFmtId="9" fontId="8" fillId="10" borderId="7" xfId="0" applyNumberFormat="1" applyFont="1" applyFill="1" applyBorder="1" applyAlignment="1">
      <alignment horizontal="center"/>
    </xf>
    <xf numFmtId="9" fontId="3" fillId="10" borderId="0" xfId="0" applyNumberFormat="1" applyFont="1" applyFill="1"/>
    <xf numFmtId="0" fontId="23" fillId="0" borderId="0" xfId="0" applyFont="1"/>
    <xf numFmtId="0" fontId="24" fillId="0" borderId="0" xfId="0" applyFont="1"/>
    <xf numFmtId="6" fontId="6" fillId="11" borderId="8" xfId="0" applyNumberFormat="1" applyFont="1" applyFill="1" applyBorder="1"/>
    <xf numFmtId="6" fontId="6" fillId="11" borderId="10" xfId="0" applyNumberFormat="1" applyFont="1" applyFill="1" applyBorder="1"/>
    <xf numFmtId="6" fontId="4" fillId="11" borderId="0" xfId="0" applyNumberFormat="1" applyFont="1" applyFill="1"/>
    <xf numFmtId="6" fontId="0" fillId="11" borderId="0" xfId="0" applyNumberFormat="1" applyFill="1"/>
    <xf numFmtId="6" fontId="6" fillId="11" borderId="7" xfId="0" applyNumberFormat="1" applyFont="1" applyFill="1" applyBorder="1" applyAlignment="1">
      <alignment horizontal="right"/>
    </xf>
    <xf numFmtId="6" fontId="6" fillId="11" borderId="7" xfId="0" applyNumberFormat="1" applyFont="1" applyFill="1" applyBorder="1"/>
    <xf numFmtId="9" fontId="0" fillId="11" borderId="0" xfId="0" applyNumberFormat="1" applyFill="1"/>
    <xf numFmtId="6" fontId="6" fillId="2" borderId="14" xfId="0" applyNumberFormat="1" applyFont="1" applyFill="1" applyBorder="1" applyAlignment="1">
      <alignment horizontal="center"/>
    </xf>
    <xf numFmtId="6" fontId="7" fillId="0" borderId="13" xfId="0" applyNumberFormat="1" applyFont="1" applyBorder="1"/>
    <xf numFmtId="6" fontId="4" fillId="2" borderId="12" xfId="0" applyNumberFormat="1" applyFont="1" applyFill="1" applyBorder="1" applyAlignment="1">
      <alignment horizontal="center"/>
    </xf>
    <xf numFmtId="6" fontId="7" fillId="0" borderId="11" xfId="0" applyNumberFormat="1" applyFont="1" applyBorder="1"/>
    <xf numFmtId="6" fontId="6" fillId="9" borderId="33" xfId="0" applyNumberFormat="1" applyFont="1" applyFill="1" applyBorder="1" applyAlignment="1">
      <alignment horizontal="center"/>
    </xf>
    <xf numFmtId="6" fontId="7" fillId="0" borderId="32" xfId="0" applyNumberFormat="1" applyFont="1" applyBorder="1"/>
    <xf numFmtId="6" fontId="7" fillId="0" borderId="31" xfId="0" applyNumberFormat="1" applyFont="1" applyBorder="1"/>
    <xf numFmtId="6" fontId="6" fillId="8" borderId="29" xfId="0" applyNumberFormat="1" applyFont="1" applyFill="1" applyBorder="1" applyAlignment="1">
      <alignment horizontal="center" vertical="center"/>
    </xf>
    <xf numFmtId="6" fontId="7" fillId="0" borderId="26" xfId="0" applyNumberFormat="1" applyFont="1" applyBorder="1"/>
    <xf numFmtId="6" fontId="6" fillId="8" borderId="33" xfId="0" applyNumberFormat="1" applyFont="1" applyFill="1" applyBorder="1" applyAlignment="1">
      <alignment horizontal="center"/>
    </xf>
    <xf numFmtId="6" fontId="12" fillId="0" borderId="0" xfId="0" applyNumberFormat="1" applyFont="1" applyAlignment="1">
      <alignment horizontal="center"/>
    </xf>
    <xf numFmtId="6" fontId="0" fillId="0" borderId="0" xfId="0" applyNumberFormat="1"/>
    <xf numFmtId="6" fontId="4" fillId="5" borderId="23" xfId="0" applyNumberFormat="1" applyFont="1" applyFill="1" applyBorder="1" applyAlignment="1">
      <alignment horizontal="center"/>
    </xf>
    <xf numFmtId="6" fontId="7" fillId="0" borderId="22" xfId="0" applyNumberFormat="1" applyFont="1" applyBorder="1"/>
    <xf numFmtId="6" fontId="7" fillId="0" borderId="21" xfId="0" applyNumberFormat="1" applyFont="1" applyBorder="1"/>
    <xf numFmtId="6" fontId="6" fillId="0" borderId="0" xfId="0" applyNumberFormat="1" applyFont="1" applyAlignment="1">
      <alignment horizontal="left"/>
    </xf>
    <xf numFmtId="6" fontId="6" fillId="5" borderId="23" xfId="0" applyNumberFormat="1" applyFont="1" applyFill="1" applyBorder="1" applyAlignment="1">
      <alignment horizontal="left"/>
    </xf>
    <xf numFmtId="6" fontId="6" fillId="3" borderId="16" xfId="0" applyNumberFormat="1" applyFont="1" applyFill="1" applyBorder="1" applyAlignment="1">
      <alignment horizontal="center" vertical="center"/>
    </xf>
    <xf numFmtId="6" fontId="7" fillId="0" borderId="20" xfId="0" applyNumberFormat="1" applyFont="1" applyBorder="1"/>
    <xf numFmtId="6" fontId="7" fillId="0" borderId="15" xfId="0" applyNumberFormat="1" applyFont="1" applyBorder="1"/>
    <xf numFmtId="6" fontId="7" fillId="0" borderId="19" xfId="0" applyNumberFormat="1" applyFont="1" applyBorder="1"/>
    <xf numFmtId="6" fontId="7" fillId="0" borderId="18" xfId="0" applyNumberFormat="1" applyFont="1" applyBorder="1"/>
    <xf numFmtId="6" fontId="7" fillId="0" borderId="17" xfId="0" applyNumberFormat="1" applyFont="1" applyBorder="1"/>
    <xf numFmtId="6" fontId="6" fillId="2" borderId="16" xfId="0" applyNumberFormat="1" applyFont="1" applyFill="1" applyBorder="1" applyAlignment="1">
      <alignment horizontal="center"/>
    </xf>
    <xf numFmtId="6" fontId="6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7FCD-7A41-4C0F-847C-CB49DEEF0F37}">
  <dimension ref="A1:O1001"/>
  <sheetViews>
    <sheetView tabSelected="1" zoomScale="79" workbookViewId="0">
      <selection activeCell="A68" sqref="A62:A68"/>
    </sheetView>
  </sheetViews>
  <sheetFormatPr baseColWidth="10" defaultColWidth="14.4609375" defaultRowHeight="15" customHeight="1"/>
  <cols>
    <col min="1" max="1" width="74" style="3" customWidth="1"/>
    <col min="2" max="8" width="16.15234375" style="3" customWidth="1"/>
    <col min="9" max="9" width="10.69140625" style="3" customWidth="1"/>
    <col min="10" max="10" width="10.23046875" style="3" customWidth="1"/>
    <col min="11" max="11" width="15.84375" style="3" customWidth="1"/>
    <col min="12" max="12" width="14.4609375" style="3"/>
    <col min="13" max="13" width="13.3828125" style="3" customWidth="1"/>
    <col min="14" max="14" width="7.84375" style="3" customWidth="1"/>
    <col min="15" max="16384" width="14.4609375" style="3"/>
  </cols>
  <sheetData>
    <row r="1" spans="1:15" thickBot="1">
      <c r="A1" s="96" t="s">
        <v>15</v>
      </c>
      <c r="B1" s="97"/>
      <c r="C1" s="97"/>
      <c r="D1" s="97"/>
      <c r="E1" s="97"/>
      <c r="F1" s="97"/>
      <c r="G1" s="97"/>
      <c r="H1" s="98"/>
      <c r="I1" s="2"/>
      <c r="J1" s="2"/>
    </row>
    <row r="2" spans="1:15" thickBot="1">
      <c r="A2" s="2"/>
      <c r="B2" s="2"/>
      <c r="C2" s="2"/>
      <c r="D2" s="2"/>
      <c r="E2" s="2"/>
      <c r="F2" s="2"/>
      <c r="G2" s="2"/>
      <c r="H2" s="2"/>
    </row>
    <row r="3" spans="1:15" thickBot="1">
      <c r="A3" s="99" t="s">
        <v>14</v>
      </c>
      <c r="B3" s="101" t="s">
        <v>28</v>
      </c>
      <c r="C3" s="97"/>
      <c r="D3" s="97"/>
      <c r="E3" s="97"/>
      <c r="F3" s="97"/>
      <c r="G3" s="98"/>
      <c r="H3" s="99" t="s">
        <v>24</v>
      </c>
      <c r="M3" s="43"/>
      <c r="N3" s="43"/>
    </row>
    <row r="4" spans="1:15" thickBot="1">
      <c r="A4" s="100"/>
      <c r="B4" s="64" t="s">
        <v>18</v>
      </c>
      <c r="C4" s="64" t="s">
        <v>19</v>
      </c>
      <c r="D4" s="64" t="s">
        <v>20</v>
      </c>
      <c r="E4" s="64" t="s">
        <v>21</v>
      </c>
      <c r="F4" s="64" t="s">
        <v>22</v>
      </c>
      <c r="G4" s="64" t="s">
        <v>23</v>
      </c>
      <c r="H4" s="100"/>
      <c r="M4" s="43"/>
      <c r="N4" s="43"/>
    </row>
    <row r="5" spans="1:15" ht="14.6">
      <c r="A5" s="62" t="s">
        <v>16</v>
      </c>
      <c r="B5" s="65">
        <f>VLOOKUP(B4,$L$39:$M$50,2,FALSE)</f>
        <v>0</v>
      </c>
      <c r="C5" s="65">
        <f t="shared" ref="C5:G5" si="0">VLOOKUP(C4,$L$39:$M$50,2,FALSE)</f>
        <v>0</v>
      </c>
      <c r="D5" s="65">
        <f t="shared" si="0"/>
        <v>0</v>
      </c>
      <c r="E5" s="65">
        <f t="shared" si="0"/>
        <v>0</v>
      </c>
      <c r="F5" s="65">
        <f t="shared" si="0"/>
        <v>0</v>
      </c>
      <c r="G5" s="65">
        <f t="shared" si="0"/>
        <v>0</v>
      </c>
      <c r="H5" s="63">
        <f>SUM(B5:G5)</f>
        <v>0</v>
      </c>
      <c r="J5" s="44">
        <f>1-J6</f>
        <v>0.4</v>
      </c>
      <c r="M5" s="57"/>
      <c r="N5" s="57"/>
    </row>
    <row r="6" spans="1:15" thickBot="1">
      <c r="A6" s="6" t="s">
        <v>17</v>
      </c>
      <c r="B6" s="5">
        <f>-VLOOKUP(B4,$L$39:$O$50,4,FALSE)</f>
        <v>0</v>
      </c>
      <c r="C6" s="5">
        <f t="shared" ref="C6:G6" si="1">-VLOOKUP(C4,$L$39:$O$50,4,FALSE)</f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7">
        <f>SUM(B6:G6)</f>
        <v>0</v>
      </c>
      <c r="I6" s="43" t="s">
        <v>26</v>
      </c>
      <c r="J6" s="91">
        <v>0.6</v>
      </c>
    </row>
    <row r="7" spans="1:15" thickBot="1">
      <c r="A7" s="8" t="s">
        <v>25</v>
      </c>
      <c r="B7" s="74">
        <f>+B6+B5</f>
        <v>0</v>
      </c>
      <c r="C7" s="74">
        <f t="shared" ref="C7:H7" si="2">+C6+C5</f>
        <v>0</v>
      </c>
      <c r="D7" s="74">
        <f t="shared" si="2"/>
        <v>0</v>
      </c>
      <c r="E7" s="74">
        <f t="shared" si="2"/>
        <v>0</v>
      </c>
      <c r="F7" s="74">
        <f t="shared" si="2"/>
        <v>0</v>
      </c>
      <c r="G7" s="74">
        <f t="shared" si="2"/>
        <v>0</v>
      </c>
      <c r="H7" s="9">
        <f t="shared" si="2"/>
        <v>0</v>
      </c>
    </row>
    <row r="8" spans="1:15" ht="14.6">
      <c r="A8" s="62" t="s">
        <v>42</v>
      </c>
      <c r="B8" s="76"/>
      <c r="C8" s="76"/>
      <c r="D8" s="76"/>
      <c r="E8" s="76"/>
      <c r="F8" s="76"/>
      <c r="G8" s="76"/>
      <c r="H8" s="70">
        <f t="shared" ref="H8:H17" si="3">SUM(B8:G8)</f>
        <v>0</v>
      </c>
    </row>
    <row r="9" spans="1:15" ht="14.6">
      <c r="A9" s="66" t="s">
        <v>99</v>
      </c>
      <c r="B9" s="76"/>
      <c r="C9" s="76"/>
      <c r="D9" s="76"/>
      <c r="E9" s="76"/>
      <c r="F9" s="76"/>
      <c r="G9" s="76"/>
      <c r="H9" s="70">
        <f t="shared" si="3"/>
        <v>0</v>
      </c>
    </row>
    <row r="10" spans="1:15" ht="14.6">
      <c r="A10" s="67" t="s">
        <v>100</v>
      </c>
      <c r="B10" s="77"/>
      <c r="C10" s="77"/>
      <c r="D10" s="77"/>
      <c r="E10" s="77"/>
      <c r="F10" s="77"/>
      <c r="G10" s="77"/>
      <c r="H10" s="71">
        <f t="shared" si="3"/>
        <v>0</v>
      </c>
      <c r="K10" s="43" t="s">
        <v>52</v>
      </c>
      <c r="L10" s="88"/>
      <c r="M10" s="79" t="s">
        <v>94</v>
      </c>
      <c r="N10" s="82">
        <v>0.4</v>
      </c>
      <c r="O10" s="3">
        <f>+L10*N10</f>
        <v>0</v>
      </c>
    </row>
    <row r="11" spans="1:15" ht="14.6">
      <c r="A11" s="66" t="s">
        <v>101</v>
      </c>
      <c r="B11" s="76"/>
      <c r="C11" s="76"/>
      <c r="D11" s="76"/>
      <c r="E11" s="76"/>
      <c r="F11" s="76"/>
      <c r="G11" s="76"/>
      <c r="H11" s="70">
        <f t="shared" si="3"/>
        <v>0</v>
      </c>
      <c r="K11" s="43" t="s">
        <v>53</v>
      </c>
      <c r="L11" s="88"/>
      <c r="M11" s="43" t="s">
        <v>54</v>
      </c>
      <c r="N11" s="43"/>
      <c r="O11" s="3" t="e">
        <f>+L11/L10*O10</f>
        <v>#DIV/0!</v>
      </c>
    </row>
    <row r="12" spans="1:15" ht="14.6">
      <c r="A12" s="66" t="s">
        <v>51</v>
      </c>
      <c r="B12" s="78"/>
      <c r="C12" s="78"/>
      <c r="D12" s="78"/>
      <c r="E12" s="78"/>
      <c r="F12" s="78"/>
      <c r="G12" s="78"/>
      <c r="H12" s="70">
        <f t="shared" si="3"/>
        <v>0</v>
      </c>
      <c r="M12" s="43" t="s">
        <v>55</v>
      </c>
      <c r="N12" s="43"/>
      <c r="O12" s="55">
        <f>+H11</f>
        <v>0</v>
      </c>
    </row>
    <row r="13" spans="1:15" ht="14.6">
      <c r="A13" s="66" t="s">
        <v>50</v>
      </c>
      <c r="B13" s="76"/>
      <c r="C13" s="76"/>
      <c r="D13" s="76"/>
      <c r="E13" s="76"/>
      <c r="F13" s="76"/>
      <c r="G13" s="76"/>
      <c r="H13" s="70">
        <f t="shared" si="3"/>
        <v>0</v>
      </c>
      <c r="M13" s="43" t="s">
        <v>56</v>
      </c>
      <c r="N13" s="43"/>
      <c r="O13" s="3" t="e">
        <f>SUM(O10:O12)</f>
        <v>#DIV/0!</v>
      </c>
    </row>
    <row r="14" spans="1:15" ht="14.6">
      <c r="A14" s="66" t="s">
        <v>58</v>
      </c>
      <c r="B14" s="76"/>
      <c r="C14" s="76"/>
      <c r="D14" s="76"/>
      <c r="E14" s="76"/>
      <c r="F14" s="76"/>
      <c r="G14" s="76"/>
      <c r="H14" s="70">
        <f t="shared" si="3"/>
        <v>0</v>
      </c>
      <c r="M14" s="79" t="s">
        <v>95</v>
      </c>
      <c r="N14" s="82">
        <v>0.2</v>
      </c>
      <c r="O14" s="55" t="e">
        <f>+O13*N14</f>
        <v>#DIV/0!</v>
      </c>
    </row>
    <row r="15" spans="1:15" ht="14.6">
      <c r="A15" s="66" t="s">
        <v>77</v>
      </c>
      <c r="B15" s="76"/>
      <c r="C15" s="76"/>
      <c r="D15" s="76"/>
      <c r="E15" s="76"/>
      <c r="F15" s="76"/>
      <c r="G15" s="76"/>
      <c r="H15" s="70">
        <f t="shared" si="3"/>
        <v>0</v>
      </c>
      <c r="I15" s="2" t="s">
        <v>60</v>
      </c>
      <c r="J15" s="2"/>
      <c r="M15" s="43" t="s">
        <v>57</v>
      </c>
      <c r="N15" s="43"/>
      <c r="O15" s="3" t="e">
        <f>+O14+O13</f>
        <v>#DIV/0!</v>
      </c>
    </row>
    <row r="16" spans="1:15" ht="14.6">
      <c r="A16" s="68" t="s">
        <v>102</v>
      </c>
      <c r="B16" s="76"/>
      <c r="C16" s="76"/>
      <c r="D16" s="76"/>
      <c r="E16" s="76"/>
      <c r="F16" s="76"/>
      <c r="G16" s="76"/>
      <c r="H16" s="72">
        <f t="shared" si="3"/>
        <v>0</v>
      </c>
      <c r="I16" s="2"/>
      <c r="J16" s="2" t="s">
        <v>61</v>
      </c>
      <c r="L16" s="88"/>
    </row>
    <row r="17" spans="1:14" thickBot="1">
      <c r="A17" s="69" t="s">
        <v>103</v>
      </c>
      <c r="B17" s="76"/>
      <c r="C17" s="76"/>
      <c r="D17" s="76"/>
      <c r="E17" s="76"/>
      <c r="F17" s="76"/>
      <c r="G17" s="76"/>
      <c r="H17" s="73">
        <f t="shared" si="3"/>
        <v>0</v>
      </c>
      <c r="I17" s="2"/>
      <c r="J17" s="2" t="s">
        <v>109</v>
      </c>
      <c r="L17" s="88"/>
    </row>
    <row r="18" spans="1:14" thickBot="1">
      <c r="A18" s="13" t="s">
        <v>24</v>
      </c>
      <c r="B18" s="75">
        <f>SUM(B7:B17)</f>
        <v>0</v>
      </c>
      <c r="C18" s="75">
        <f t="shared" ref="C18:G18" si="4">SUM(C7:C17)</f>
        <v>0</v>
      </c>
      <c r="D18" s="75">
        <f t="shared" si="4"/>
        <v>0</v>
      </c>
      <c r="E18" s="75">
        <f>SUM(E7:E17)</f>
        <v>0</v>
      </c>
      <c r="F18" s="75">
        <f t="shared" si="4"/>
        <v>0</v>
      </c>
      <c r="G18" s="75">
        <f t="shared" si="4"/>
        <v>0</v>
      </c>
      <c r="H18" s="14">
        <f>SUM(H7:H17)</f>
        <v>0</v>
      </c>
      <c r="I18" s="2"/>
      <c r="J18" s="2"/>
      <c r="K18" s="56" t="s">
        <v>62</v>
      </c>
      <c r="L18" s="3">
        <f>+L16-L17</f>
        <v>0</v>
      </c>
    </row>
    <row r="19" spans="1:14" ht="14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N21" s="43"/>
    </row>
    <row r="22" spans="1:14" ht="15.75" customHeight="1">
      <c r="A22" s="15"/>
      <c r="B22" s="15"/>
      <c r="C22" s="15"/>
      <c r="D22" s="15"/>
      <c r="E22" s="15"/>
      <c r="F22" s="15"/>
      <c r="G22" s="15"/>
      <c r="H22" s="15"/>
      <c r="I22" s="2"/>
      <c r="J22" s="2"/>
      <c r="K22" s="43" t="s">
        <v>32</v>
      </c>
      <c r="L22" s="43" t="s">
        <v>33</v>
      </c>
      <c r="M22" s="43" t="s">
        <v>36</v>
      </c>
      <c r="N22" s="43" t="s">
        <v>34</v>
      </c>
    </row>
    <row r="23" spans="1:14" ht="15.75" customHeight="1">
      <c r="A23" s="2"/>
      <c r="B23" s="16" t="s">
        <v>13</v>
      </c>
      <c r="C23" s="16" t="s">
        <v>12</v>
      </c>
      <c r="D23" s="16" t="s">
        <v>11</v>
      </c>
      <c r="E23" s="16" t="s">
        <v>10</v>
      </c>
      <c r="F23" s="16" t="s">
        <v>9</v>
      </c>
      <c r="G23" s="17" t="s">
        <v>8</v>
      </c>
      <c r="H23" s="2"/>
      <c r="I23" s="2"/>
      <c r="J23" s="2"/>
      <c r="K23" s="43" t="s">
        <v>33</v>
      </c>
      <c r="L23" s="43" t="s">
        <v>36</v>
      </c>
      <c r="M23" s="43" t="s">
        <v>34</v>
      </c>
      <c r="N23" s="43" t="s">
        <v>35</v>
      </c>
    </row>
    <row r="24" spans="1:14" ht="15.75" customHeight="1">
      <c r="A24" s="18" t="s">
        <v>27</v>
      </c>
      <c r="B24" s="18"/>
      <c r="C24" s="18"/>
      <c r="D24" s="45"/>
      <c r="E24" s="1">
        <v>0.7</v>
      </c>
      <c r="F24" s="1">
        <v>0.3</v>
      </c>
      <c r="G24" s="80"/>
      <c r="H24" s="2"/>
      <c r="I24" s="2"/>
      <c r="J24" s="2"/>
      <c r="K24" s="43" t="s">
        <v>36</v>
      </c>
      <c r="L24" s="43" t="s">
        <v>34</v>
      </c>
      <c r="M24" s="43" t="s">
        <v>35</v>
      </c>
      <c r="N24" s="43" t="s">
        <v>18</v>
      </c>
    </row>
    <row r="25" spans="1:14" ht="15.75" customHeight="1">
      <c r="A25" s="18" t="s">
        <v>37</v>
      </c>
      <c r="B25" s="1"/>
      <c r="C25" s="1">
        <v>0.6</v>
      </c>
      <c r="D25" s="81"/>
      <c r="E25" s="1">
        <v>0.4</v>
      </c>
      <c r="F25" s="18"/>
      <c r="G25" s="6"/>
      <c r="H25" s="2"/>
      <c r="I25" s="2"/>
      <c r="J25" s="2"/>
      <c r="K25" s="43" t="s">
        <v>34</v>
      </c>
      <c r="L25" s="43" t="s">
        <v>35</v>
      </c>
      <c r="M25" s="43" t="s">
        <v>18</v>
      </c>
      <c r="N25" s="43" t="s">
        <v>19</v>
      </c>
    </row>
    <row r="26" spans="1:14" ht="15.75" customHeight="1">
      <c r="A26" s="18" t="s">
        <v>40</v>
      </c>
      <c r="B26" s="18"/>
      <c r="C26" s="18" t="s">
        <v>11</v>
      </c>
      <c r="D26" s="45"/>
      <c r="E26" s="18"/>
      <c r="F26" s="18"/>
      <c r="G26" s="6"/>
      <c r="H26" s="2"/>
      <c r="I26" s="2"/>
      <c r="J26" s="2"/>
      <c r="K26" s="43" t="s">
        <v>35</v>
      </c>
      <c r="L26" s="43" t="s">
        <v>18</v>
      </c>
      <c r="M26" s="43" t="s">
        <v>19</v>
      </c>
      <c r="N26" s="43" t="s">
        <v>20</v>
      </c>
    </row>
    <row r="27" spans="1:14" ht="15.75" customHeight="1">
      <c r="A27" s="2"/>
      <c r="B27" s="18"/>
      <c r="C27" s="19"/>
      <c r="D27" s="45"/>
      <c r="E27" s="18"/>
      <c r="F27" s="18"/>
      <c r="G27" s="6"/>
      <c r="H27" s="2"/>
      <c r="I27" s="2"/>
      <c r="J27" s="2"/>
      <c r="K27" s="43" t="s">
        <v>18</v>
      </c>
      <c r="L27" s="43" t="s">
        <v>19</v>
      </c>
      <c r="M27" s="43" t="s">
        <v>20</v>
      </c>
      <c r="N27" s="43" t="s">
        <v>21</v>
      </c>
    </row>
    <row r="28" spans="1:14" ht="15.75" customHeight="1">
      <c r="A28" s="2"/>
      <c r="B28" s="20"/>
      <c r="C28" s="18"/>
      <c r="D28" s="45"/>
      <c r="E28" s="18"/>
      <c r="F28" s="18"/>
      <c r="G28" s="6"/>
      <c r="H28" s="2"/>
      <c r="I28" s="2"/>
      <c r="J28" s="2"/>
      <c r="K28" s="43" t="s">
        <v>19</v>
      </c>
      <c r="L28" s="43" t="s">
        <v>20</v>
      </c>
      <c r="M28" s="43" t="s">
        <v>21</v>
      </c>
      <c r="N28" s="43" t="s">
        <v>22</v>
      </c>
    </row>
    <row r="29" spans="1:14" ht="15.75" customHeight="1">
      <c r="A29" s="2"/>
      <c r="B29" s="18"/>
      <c r="C29" s="18"/>
      <c r="D29" s="45"/>
      <c r="E29" s="18"/>
      <c r="F29" s="18"/>
      <c r="G29" s="6"/>
      <c r="H29" s="2"/>
      <c r="I29" s="2"/>
      <c r="J29" s="2"/>
      <c r="K29" s="43" t="s">
        <v>20</v>
      </c>
      <c r="L29" s="43" t="s">
        <v>21</v>
      </c>
      <c r="M29" s="43" t="s">
        <v>22</v>
      </c>
      <c r="N29" s="43" t="s">
        <v>23</v>
      </c>
    </row>
    <row r="30" spans="1:14" ht="15.75" customHeight="1">
      <c r="A30" s="2"/>
      <c r="B30" s="21"/>
      <c r="C30" s="21"/>
      <c r="D30" s="21"/>
      <c r="E30" s="21"/>
      <c r="F30" s="21"/>
      <c r="G30" s="2"/>
      <c r="H30" s="2"/>
      <c r="I30" s="2"/>
      <c r="J30" s="2"/>
      <c r="K30" s="43" t="s">
        <v>21</v>
      </c>
      <c r="L30" s="43" t="s">
        <v>22</v>
      </c>
      <c r="M30" s="43" t="s">
        <v>23</v>
      </c>
      <c r="N30" s="43" t="s">
        <v>31</v>
      </c>
    </row>
    <row r="31" spans="1:14" ht="15.75" customHeight="1">
      <c r="A31" s="2"/>
      <c r="B31" s="21"/>
      <c r="C31" s="21"/>
      <c r="D31" s="21"/>
      <c r="E31" s="21"/>
      <c r="F31" s="21"/>
      <c r="G31" s="2"/>
      <c r="H31" s="2"/>
      <c r="I31" s="2"/>
      <c r="J31" s="2"/>
      <c r="K31" s="43" t="s">
        <v>22</v>
      </c>
      <c r="L31" s="43" t="s">
        <v>23</v>
      </c>
      <c r="M31" s="43" t="s">
        <v>31</v>
      </c>
      <c r="N31" s="43" t="s">
        <v>32</v>
      </c>
    </row>
    <row r="32" spans="1:14" ht="15.75" customHeight="1">
      <c r="A32" s="2"/>
      <c r="B32" s="102" t="s">
        <v>7</v>
      </c>
      <c r="C32" s="103"/>
      <c r="D32" s="21" t="s">
        <v>41</v>
      </c>
      <c r="E32" s="21"/>
      <c r="F32" s="21"/>
      <c r="G32" s="2"/>
      <c r="H32" s="2"/>
      <c r="I32" s="2"/>
      <c r="J32" s="2"/>
      <c r="K32" s="43" t="s">
        <v>23</v>
      </c>
      <c r="L32" s="43" t="s">
        <v>31</v>
      </c>
      <c r="M32" s="43" t="s">
        <v>32</v>
      </c>
      <c r="N32" s="43" t="s">
        <v>33</v>
      </c>
    </row>
    <row r="33" spans="1:15" ht="15.75" customHeight="1" thickBot="1">
      <c r="A33" s="15"/>
      <c r="B33" s="15"/>
      <c r="C33" s="15"/>
      <c r="D33" s="15"/>
      <c r="E33" s="15"/>
      <c r="F33" s="15"/>
      <c r="G33" s="15"/>
      <c r="H33" s="15"/>
      <c r="I33" s="15"/>
      <c r="J33" s="2"/>
      <c r="K33" s="43" t="s">
        <v>31</v>
      </c>
      <c r="L33" s="43" t="s">
        <v>32</v>
      </c>
      <c r="M33" s="43" t="s">
        <v>33</v>
      </c>
      <c r="N33" s="43" t="s">
        <v>36</v>
      </c>
    </row>
    <row r="34" spans="1:15" ht="15.75" customHeight="1" thickBot="1">
      <c r="A34" s="104" t="s">
        <v>29</v>
      </c>
      <c r="B34" s="105"/>
      <c r="C34" s="105"/>
      <c r="D34" s="105"/>
      <c r="E34" s="105"/>
      <c r="F34" s="105"/>
      <c r="G34" s="105"/>
      <c r="H34" s="106"/>
      <c r="I34" s="22"/>
      <c r="J34" s="2"/>
      <c r="K34" s="43" t="s">
        <v>32</v>
      </c>
      <c r="L34" s="43" t="s">
        <v>33</v>
      </c>
      <c r="M34" s="43" t="s">
        <v>36</v>
      </c>
      <c r="N34" s="43" t="s">
        <v>34</v>
      </c>
    </row>
    <row r="35" spans="1:15" ht="15.75" customHeight="1" thickBot="1">
      <c r="A35" s="99" t="s">
        <v>14</v>
      </c>
      <c r="B35" s="101" t="s">
        <v>28</v>
      </c>
      <c r="C35" s="97"/>
      <c r="D35" s="97"/>
      <c r="E35" s="97"/>
      <c r="F35" s="97"/>
      <c r="G35" s="98"/>
      <c r="H35" s="99" t="s">
        <v>24</v>
      </c>
      <c r="I35" s="48" t="s">
        <v>38</v>
      </c>
      <c r="J35" s="2"/>
      <c r="K35" s="43"/>
    </row>
    <row r="36" spans="1:15" ht="15.75" customHeight="1" thickBot="1">
      <c r="A36" s="100"/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23</v>
      </c>
      <c r="H36" s="100"/>
      <c r="I36" s="23"/>
      <c r="J36" s="2"/>
    </row>
    <row r="37" spans="1:15" ht="15.75" customHeight="1">
      <c r="A37" s="107"/>
      <c r="B37" s="103"/>
      <c r="C37" s="103"/>
      <c r="D37" s="103"/>
      <c r="E37" s="103"/>
      <c r="F37" s="103"/>
      <c r="G37" s="103"/>
      <c r="H37" s="103"/>
      <c r="I37" s="103"/>
      <c r="J37" s="2"/>
    </row>
    <row r="38" spans="1:15" ht="15.75" customHeight="1">
      <c r="A38" s="46" t="s">
        <v>30</v>
      </c>
      <c r="B38" s="89"/>
      <c r="C38" s="24"/>
      <c r="D38" s="24"/>
      <c r="E38" s="24"/>
      <c r="F38" s="24"/>
      <c r="G38" s="24"/>
      <c r="H38" s="7">
        <f>SUM(B38:G38)</f>
        <v>0</v>
      </c>
      <c r="I38" s="24"/>
      <c r="J38" s="25"/>
      <c r="K38" s="26"/>
      <c r="M38" s="61" t="s">
        <v>27</v>
      </c>
      <c r="N38" s="61"/>
      <c r="O38" s="43" t="s">
        <v>37</v>
      </c>
    </row>
    <row r="39" spans="1:15" ht="15.75" customHeight="1">
      <c r="A39" s="47" t="s">
        <v>27</v>
      </c>
      <c r="B39" s="7"/>
      <c r="C39" s="6"/>
      <c r="D39" s="6"/>
      <c r="E39" s="6"/>
      <c r="F39" s="6"/>
      <c r="G39" s="6"/>
      <c r="H39" s="7">
        <f t="shared" ref="H39:H53" si="5">SUM(B39:G39)</f>
        <v>0</v>
      </c>
      <c r="I39" s="7"/>
      <c r="J39" s="2"/>
      <c r="L39" s="79" t="s">
        <v>18</v>
      </c>
      <c r="M39" s="88"/>
      <c r="O39" s="3">
        <f>+M39*$J$5</f>
        <v>0</v>
      </c>
    </row>
    <row r="40" spans="1:15" ht="15.75" customHeight="1">
      <c r="A40" s="6" t="str">
        <f>+"ventas de "&amp;K25&amp;" cobradas en "&amp;L25&amp;" y el resto en "&amp;M25</f>
        <v>ventas de noviembre cobradas en diciembre y el resto en enero</v>
      </c>
      <c r="B40" s="7">
        <f>+$M49*30%</f>
        <v>0</v>
      </c>
      <c r="C40" s="7"/>
      <c r="D40" s="7"/>
      <c r="E40" s="7"/>
      <c r="F40" s="7"/>
      <c r="G40" s="7"/>
      <c r="H40" s="7">
        <f t="shared" si="5"/>
        <v>0</v>
      </c>
      <c r="I40" s="7"/>
      <c r="J40" s="2"/>
      <c r="L40" s="79" t="s">
        <v>19</v>
      </c>
      <c r="M40" s="88"/>
      <c r="O40" s="3">
        <f t="shared" ref="O40:O56" si="6">+M40*$J$5</f>
        <v>0</v>
      </c>
    </row>
    <row r="41" spans="1:15" ht="15.75" customHeight="1">
      <c r="A41" s="6"/>
      <c r="B41" s="7"/>
      <c r="C41" s="7">
        <f>+$M50*30%</f>
        <v>0</v>
      </c>
      <c r="D41" s="7"/>
      <c r="E41" s="7"/>
      <c r="F41" s="7"/>
      <c r="G41" s="7"/>
      <c r="H41" s="7">
        <f t="shared" si="5"/>
        <v>0</v>
      </c>
      <c r="I41" s="7"/>
      <c r="J41" s="27"/>
      <c r="L41" s="79" t="s">
        <v>20</v>
      </c>
      <c r="M41" s="88"/>
      <c r="O41" s="3">
        <f t="shared" si="6"/>
        <v>0</v>
      </c>
    </row>
    <row r="42" spans="1:15" ht="15.75" customHeight="1">
      <c r="A42" s="6"/>
      <c r="B42" s="7"/>
      <c r="C42" s="7"/>
      <c r="D42" s="7">
        <f>+$M51*30%</f>
        <v>0</v>
      </c>
      <c r="E42" s="7"/>
      <c r="F42" s="7"/>
      <c r="G42" s="7"/>
      <c r="H42" s="7">
        <f t="shared" si="5"/>
        <v>0</v>
      </c>
      <c r="I42" s="7"/>
      <c r="J42" s="27"/>
      <c r="L42" s="79" t="s">
        <v>21</v>
      </c>
      <c r="M42" s="88"/>
      <c r="O42" s="3">
        <f t="shared" si="6"/>
        <v>0</v>
      </c>
    </row>
    <row r="43" spans="1:15" ht="15.75" customHeight="1">
      <c r="A43" s="6"/>
      <c r="B43" s="7"/>
      <c r="C43" s="7"/>
      <c r="D43" s="7"/>
      <c r="E43" s="7">
        <f>+$M52*30%</f>
        <v>0</v>
      </c>
      <c r="F43" s="10"/>
      <c r="G43" s="7"/>
      <c r="H43" s="7">
        <f t="shared" si="5"/>
        <v>0</v>
      </c>
      <c r="I43" s="7"/>
      <c r="J43" s="2"/>
      <c r="L43" s="79" t="s">
        <v>22</v>
      </c>
      <c r="M43" s="88"/>
      <c r="O43" s="3">
        <f t="shared" si="6"/>
        <v>0</v>
      </c>
    </row>
    <row r="44" spans="1:15" ht="15.75" customHeight="1">
      <c r="A44" s="6"/>
      <c r="B44" s="7"/>
      <c r="C44" s="7"/>
      <c r="D44" s="7"/>
      <c r="E44" s="7"/>
      <c r="F44" s="7">
        <f>+$M53*30%</f>
        <v>0</v>
      </c>
      <c r="G44" s="7"/>
      <c r="H44" s="7">
        <f t="shared" si="5"/>
        <v>0</v>
      </c>
      <c r="I44" s="7"/>
      <c r="J44" s="2"/>
      <c r="L44" s="79" t="s">
        <v>23</v>
      </c>
      <c r="M44" s="88"/>
      <c r="O44" s="3">
        <f t="shared" si="6"/>
        <v>0</v>
      </c>
    </row>
    <row r="45" spans="1:15" ht="15.75" customHeight="1">
      <c r="A45" s="6"/>
      <c r="B45" s="7"/>
      <c r="C45" s="7"/>
      <c r="D45" s="7"/>
      <c r="E45" s="7"/>
      <c r="F45" s="7"/>
      <c r="G45" s="7">
        <f>+$M54*30%</f>
        <v>0</v>
      </c>
      <c r="H45" s="7">
        <f t="shared" si="5"/>
        <v>0</v>
      </c>
      <c r="I45" s="7"/>
      <c r="J45" s="28"/>
      <c r="L45" s="79" t="s">
        <v>31</v>
      </c>
      <c r="M45" s="88"/>
      <c r="O45" s="3">
        <f t="shared" si="6"/>
        <v>0</v>
      </c>
    </row>
    <row r="46" spans="1:15" ht="15.75" customHeight="1">
      <c r="A46" s="6"/>
      <c r="B46" s="7"/>
      <c r="C46" s="7"/>
      <c r="D46" s="7"/>
      <c r="E46" s="7"/>
      <c r="F46" s="7"/>
      <c r="G46" s="7"/>
      <c r="H46" s="7">
        <f t="shared" si="5"/>
        <v>0</v>
      </c>
      <c r="I46" s="7">
        <f>+$M55*30%</f>
        <v>0</v>
      </c>
      <c r="J46" s="2"/>
      <c r="L46" s="79" t="s">
        <v>32</v>
      </c>
      <c r="M46" s="88"/>
      <c r="O46" s="3">
        <f t="shared" si="6"/>
        <v>0</v>
      </c>
    </row>
    <row r="47" spans="1:15" ht="15.75" customHeight="1">
      <c r="A47" s="6"/>
      <c r="B47" s="7"/>
      <c r="C47" s="7"/>
      <c r="D47" s="7"/>
      <c r="E47" s="7"/>
      <c r="F47" s="7"/>
      <c r="G47" s="7"/>
      <c r="H47" s="7">
        <f t="shared" si="5"/>
        <v>0</v>
      </c>
      <c r="I47" s="7"/>
      <c r="J47" s="2"/>
      <c r="L47" s="79" t="s">
        <v>33</v>
      </c>
      <c r="M47" s="88"/>
      <c r="O47" s="3">
        <f t="shared" si="6"/>
        <v>0</v>
      </c>
    </row>
    <row r="48" spans="1:15" ht="15.75" customHeight="1">
      <c r="A48" s="6"/>
      <c r="B48" s="7"/>
      <c r="C48" s="7"/>
      <c r="D48" s="7"/>
      <c r="E48" s="7"/>
      <c r="F48" s="7"/>
      <c r="G48" s="7"/>
      <c r="H48" s="7">
        <f t="shared" si="5"/>
        <v>0</v>
      </c>
      <c r="I48" s="7"/>
      <c r="J48" s="2"/>
      <c r="L48" s="79" t="s">
        <v>36</v>
      </c>
      <c r="M48" s="88"/>
      <c r="O48" s="3">
        <f t="shared" si="6"/>
        <v>0</v>
      </c>
    </row>
    <row r="49" spans="1:15" ht="15.75" customHeight="1">
      <c r="A49" s="6" t="s">
        <v>48</v>
      </c>
      <c r="B49" s="7"/>
      <c r="C49" s="7"/>
      <c r="D49" s="7"/>
      <c r="E49" s="7"/>
      <c r="F49" s="7"/>
      <c r="G49" s="7"/>
      <c r="H49" s="7">
        <f t="shared" si="5"/>
        <v>0</v>
      </c>
      <c r="I49" s="7"/>
      <c r="J49" s="2"/>
      <c r="L49" s="79" t="s">
        <v>34</v>
      </c>
      <c r="M49" s="88"/>
      <c r="O49" s="3">
        <f t="shared" si="6"/>
        <v>0</v>
      </c>
    </row>
    <row r="50" spans="1:15" ht="15.75" customHeight="1">
      <c r="A50" s="6" t="s">
        <v>59</v>
      </c>
      <c r="B50" s="7"/>
      <c r="C50" s="7"/>
      <c r="D50" s="7"/>
      <c r="E50" s="7"/>
      <c r="F50" s="7"/>
      <c r="G50" s="7"/>
      <c r="H50" s="7">
        <f t="shared" si="5"/>
        <v>0</v>
      </c>
      <c r="I50" s="7"/>
      <c r="J50" s="2"/>
      <c r="L50" s="79" t="s">
        <v>35</v>
      </c>
      <c r="M50" s="88"/>
      <c r="O50" s="3">
        <f t="shared" si="6"/>
        <v>0</v>
      </c>
    </row>
    <row r="51" spans="1:15" ht="15.75" customHeight="1">
      <c r="A51" s="6" t="s">
        <v>105</v>
      </c>
      <c r="B51" s="7"/>
      <c r="C51" s="7"/>
      <c r="D51" s="7"/>
      <c r="E51" s="7"/>
      <c r="F51" s="7"/>
      <c r="G51" s="7"/>
      <c r="H51" s="7">
        <f t="shared" si="5"/>
        <v>0</v>
      </c>
      <c r="I51" s="7"/>
      <c r="J51" s="2"/>
      <c r="L51" s="79" t="s">
        <v>18</v>
      </c>
      <c r="M51" s="3">
        <f>+M39</f>
        <v>0</v>
      </c>
      <c r="O51" s="3">
        <f t="shared" si="6"/>
        <v>0</v>
      </c>
    </row>
    <row r="52" spans="1:15" ht="15.75" customHeight="1">
      <c r="A52" s="6"/>
      <c r="B52" s="6"/>
      <c r="C52" s="6"/>
      <c r="D52" s="6"/>
      <c r="E52" s="6"/>
      <c r="F52" s="6"/>
      <c r="G52" s="6"/>
      <c r="H52" s="7">
        <f t="shared" si="5"/>
        <v>0</v>
      </c>
      <c r="I52" s="7"/>
      <c r="J52" s="2"/>
      <c r="L52" s="79" t="s">
        <v>19</v>
      </c>
      <c r="M52" s="3">
        <f t="shared" ref="M52:M56" si="7">+M40</f>
        <v>0</v>
      </c>
      <c r="O52" s="3">
        <f t="shared" si="6"/>
        <v>0</v>
      </c>
    </row>
    <row r="53" spans="1:15" ht="15.75" customHeight="1" thickBot="1">
      <c r="A53" s="11"/>
      <c r="B53" s="11"/>
      <c r="C53" s="11"/>
      <c r="D53" s="11"/>
      <c r="E53" s="11"/>
      <c r="F53" s="11"/>
      <c r="G53" s="11"/>
      <c r="H53" s="7">
        <f t="shared" si="5"/>
        <v>0</v>
      </c>
      <c r="I53" s="7"/>
      <c r="J53" s="2"/>
      <c r="L53" s="79" t="s">
        <v>20</v>
      </c>
      <c r="M53" s="3">
        <f t="shared" si="7"/>
        <v>0</v>
      </c>
      <c r="O53" s="3">
        <f t="shared" si="6"/>
        <v>0</v>
      </c>
    </row>
    <row r="54" spans="1:15" ht="15.75" customHeight="1" thickBot="1">
      <c r="A54" s="29" t="s">
        <v>39</v>
      </c>
      <c r="B54" s="30">
        <f t="shared" ref="B54:H54" si="8">SUM(B38:B53)</f>
        <v>0</v>
      </c>
      <c r="C54" s="30">
        <f t="shared" si="8"/>
        <v>0</v>
      </c>
      <c r="D54" s="30">
        <f t="shared" si="8"/>
        <v>0</v>
      </c>
      <c r="E54" s="30">
        <f t="shared" si="8"/>
        <v>0</v>
      </c>
      <c r="F54" s="30">
        <f t="shared" si="8"/>
        <v>0</v>
      </c>
      <c r="G54" s="30">
        <f t="shared" si="8"/>
        <v>0</v>
      </c>
      <c r="H54" s="30">
        <f t="shared" si="8"/>
        <v>0</v>
      </c>
      <c r="I54" s="2"/>
      <c r="J54" s="2"/>
      <c r="L54" s="79" t="s">
        <v>21</v>
      </c>
      <c r="M54" s="3">
        <f t="shared" si="7"/>
        <v>0</v>
      </c>
      <c r="O54" s="3">
        <f t="shared" si="6"/>
        <v>0</v>
      </c>
    </row>
    <row r="55" spans="1:15" ht="15.75" customHeight="1">
      <c r="A55" s="108"/>
      <c r="B55" s="105"/>
      <c r="C55" s="105"/>
      <c r="D55" s="105"/>
      <c r="E55" s="105"/>
      <c r="F55" s="105"/>
      <c r="G55" s="105"/>
      <c r="H55" s="105"/>
      <c r="I55" s="106"/>
      <c r="J55" s="2"/>
      <c r="L55" s="79" t="s">
        <v>22</v>
      </c>
      <c r="M55" s="3">
        <f t="shared" si="7"/>
        <v>0</v>
      </c>
      <c r="O55" s="3">
        <f t="shared" si="6"/>
        <v>0</v>
      </c>
    </row>
    <row r="56" spans="1:15" ht="15.75" customHeight="1">
      <c r="A56" s="6" t="s">
        <v>42</v>
      </c>
      <c r="B56" s="90"/>
      <c r="C56" s="6">
        <f>+B8</f>
        <v>0</v>
      </c>
      <c r="D56" s="6">
        <f t="shared" ref="D56:G56" si="9">+C8</f>
        <v>0</v>
      </c>
      <c r="E56" s="6">
        <f t="shared" si="9"/>
        <v>0</v>
      </c>
      <c r="F56" s="6">
        <f t="shared" si="9"/>
        <v>0</v>
      </c>
      <c r="G56" s="6">
        <f t="shared" si="9"/>
        <v>0</v>
      </c>
      <c r="H56" s="7">
        <f t="shared" ref="H56:H73" si="10">SUM(B56:G56)</f>
        <v>0</v>
      </c>
      <c r="I56" s="6">
        <f>-G8</f>
        <v>0</v>
      </c>
      <c r="J56" s="2"/>
      <c r="L56" s="79" t="s">
        <v>23</v>
      </c>
      <c r="M56" s="3">
        <f t="shared" si="7"/>
        <v>0</v>
      </c>
      <c r="O56" s="3">
        <f t="shared" si="6"/>
        <v>0</v>
      </c>
    </row>
    <row r="57" spans="1:15" ht="15.75" customHeight="1">
      <c r="A57" s="6" t="s">
        <v>43</v>
      </c>
      <c r="B57" s="6"/>
      <c r="C57" s="6"/>
      <c r="D57" s="6"/>
      <c r="E57" s="6"/>
      <c r="F57" s="6"/>
      <c r="G57" s="6"/>
      <c r="H57" s="7">
        <f t="shared" si="10"/>
        <v>0</v>
      </c>
      <c r="I57" s="6"/>
      <c r="J57" s="2"/>
    </row>
    <row r="58" spans="1:15" ht="15.75" customHeight="1">
      <c r="A58" s="6" t="s">
        <v>47</v>
      </c>
      <c r="B58" s="7"/>
      <c r="C58" s="6"/>
      <c r="D58" s="7">
        <f>-D49</f>
        <v>0</v>
      </c>
      <c r="E58" s="6"/>
      <c r="F58" s="6"/>
      <c r="G58" s="6"/>
      <c r="H58" s="7">
        <f t="shared" si="10"/>
        <v>0</v>
      </c>
      <c r="I58" s="6"/>
      <c r="J58" s="2"/>
    </row>
    <row r="59" spans="1:15" ht="15.75" customHeight="1">
      <c r="A59" s="6" t="s">
        <v>49</v>
      </c>
      <c r="B59" s="6"/>
      <c r="C59" s="7"/>
      <c r="D59" s="6"/>
      <c r="E59" s="7">
        <f>+$D$58*1.2/4</f>
        <v>0</v>
      </c>
      <c r="F59" s="7">
        <f t="shared" ref="F59:G59" si="11">+$D$58*1.2/4</f>
        <v>0</v>
      </c>
      <c r="G59" s="7">
        <f t="shared" si="11"/>
        <v>0</v>
      </c>
      <c r="H59" s="7">
        <f t="shared" si="10"/>
        <v>0</v>
      </c>
      <c r="I59" s="6">
        <f>-G59</f>
        <v>0</v>
      </c>
      <c r="J59" s="2"/>
    </row>
    <row r="60" spans="1:15" ht="15.75" customHeight="1">
      <c r="A60" s="47" t="s">
        <v>37</v>
      </c>
      <c r="B60" s="6"/>
      <c r="C60" s="7"/>
      <c r="D60" s="6"/>
      <c r="E60" s="7"/>
      <c r="F60" s="7"/>
      <c r="G60" s="7"/>
      <c r="H60" s="7"/>
      <c r="I60" s="6"/>
      <c r="J60" s="2"/>
    </row>
    <row r="61" spans="1:15" ht="15.75" customHeight="1">
      <c r="A61" s="6" t="str">
        <f>+"compra en "&amp;K25&amp;" para "&amp;L25&amp;" pago 60% en "&amp;K25&amp;" un 40% en "&amp;M25</f>
        <v>compra en noviembre para diciembre pago 60% en noviembre un 40% en enero</v>
      </c>
      <c r="B61" s="6"/>
      <c r="C61" s="6"/>
      <c r="D61" s="7"/>
      <c r="E61" s="6"/>
      <c r="F61" s="7"/>
      <c r="G61" s="6"/>
      <c r="H61" s="7">
        <f t="shared" si="10"/>
        <v>0</v>
      </c>
      <c r="I61" s="6"/>
      <c r="J61" s="2"/>
    </row>
    <row r="62" spans="1:15" ht="15.75" customHeight="1">
      <c r="A62" s="6"/>
      <c r="B62" s="6"/>
      <c r="C62" s="6"/>
      <c r="D62" s="6"/>
      <c r="E62" s="7"/>
      <c r="F62" s="6"/>
      <c r="G62" s="7"/>
      <c r="H62" s="7">
        <f t="shared" si="10"/>
        <v>0</v>
      </c>
      <c r="I62" s="6"/>
      <c r="J62" s="2"/>
    </row>
    <row r="63" spans="1:15" ht="15.75" customHeight="1">
      <c r="A63" s="6"/>
      <c r="B63" s="6"/>
      <c r="C63" s="6"/>
      <c r="D63" s="6"/>
      <c r="E63" s="6"/>
      <c r="F63" s="7"/>
      <c r="G63" s="6"/>
      <c r="H63" s="7">
        <f t="shared" si="10"/>
        <v>0</v>
      </c>
      <c r="I63" s="7"/>
      <c r="J63" s="2"/>
    </row>
    <row r="64" spans="1:15" ht="15.75" customHeight="1">
      <c r="A64" s="6"/>
      <c r="B64" s="6"/>
      <c r="C64" s="6"/>
      <c r="D64" s="6"/>
      <c r="E64" s="6"/>
      <c r="F64" s="6"/>
      <c r="G64" s="7"/>
      <c r="H64" s="7">
        <f t="shared" si="10"/>
        <v>0</v>
      </c>
      <c r="I64" s="7"/>
      <c r="J64" s="2"/>
    </row>
    <row r="65" spans="1:11" ht="15.75" customHeight="1">
      <c r="A65" s="6"/>
      <c r="B65" s="6"/>
      <c r="C65" s="6"/>
      <c r="D65" s="6"/>
      <c r="E65" s="6"/>
      <c r="F65" s="6"/>
      <c r="G65" s="6"/>
      <c r="H65" s="7">
        <f t="shared" si="10"/>
        <v>0</v>
      </c>
      <c r="I65" s="7"/>
      <c r="J65" s="2"/>
    </row>
    <row r="66" spans="1:11" ht="15.75" customHeight="1">
      <c r="A66" s="6"/>
      <c r="B66" s="6"/>
      <c r="C66" s="6"/>
      <c r="D66" s="6"/>
      <c r="E66" s="6"/>
      <c r="F66" s="6"/>
      <c r="G66" s="6"/>
      <c r="H66" s="7">
        <f t="shared" si="10"/>
        <v>0</v>
      </c>
      <c r="I66" s="6"/>
      <c r="J66" s="2"/>
    </row>
    <row r="67" spans="1:11" ht="15.75" customHeight="1">
      <c r="A67" s="6"/>
      <c r="B67" s="6"/>
      <c r="C67" s="6"/>
      <c r="D67" s="6"/>
      <c r="E67" s="6"/>
      <c r="F67" s="6"/>
      <c r="G67" s="6"/>
      <c r="H67" s="7">
        <f t="shared" si="10"/>
        <v>0</v>
      </c>
      <c r="I67" s="6">
        <f>+O46+F67+E67</f>
        <v>0</v>
      </c>
      <c r="J67" s="2"/>
    </row>
    <row r="68" spans="1:11" ht="15.75" customHeight="1">
      <c r="A68" s="6"/>
      <c r="B68" s="6"/>
      <c r="C68" s="6"/>
      <c r="D68" s="6"/>
      <c r="E68" s="6"/>
      <c r="F68" s="6"/>
      <c r="G68" s="6"/>
      <c r="H68" s="7">
        <f t="shared" si="10"/>
        <v>0</v>
      </c>
      <c r="I68" s="6">
        <f>+O47+G68+F68</f>
        <v>0</v>
      </c>
      <c r="J68" s="2"/>
    </row>
    <row r="69" spans="1:11" ht="15.75" customHeight="1">
      <c r="A69" s="6"/>
      <c r="B69" s="31"/>
      <c r="C69" s="31"/>
      <c r="D69" s="31"/>
      <c r="E69" s="31"/>
      <c r="F69" s="32"/>
      <c r="G69" s="6"/>
      <c r="H69" s="7">
        <f t="shared" si="10"/>
        <v>0</v>
      </c>
      <c r="I69" s="6">
        <f>+O48+G69</f>
        <v>0</v>
      </c>
      <c r="J69" s="2"/>
    </row>
    <row r="70" spans="1:11" ht="15.75" customHeight="1">
      <c r="A70" s="6" t="s">
        <v>63</v>
      </c>
      <c r="B70" s="6"/>
      <c r="C70" s="6"/>
      <c r="D70" s="6"/>
      <c r="E70" s="6"/>
      <c r="F70" s="6"/>
      <c r="G70" s="6"/>
      <c r="H70" s="7">
        <f t="shared" si="10"/>
        <v>0</v>
      </c>
      <c r="I70" s="6"/>
      <c r="J70" s="2"/>
    </row>
    <row r="71" spans="1:11" ht="15.75" customHeight="1" thickBot="1">
      <c r="A71" s="11"/>
      <c r="B71" s="52"/>
      <c r="C71" s="52"/>
      <c r="D71" s="52"/>
      <c r="E71" s="52"/>
      <c r="F71" s="52"/>
      <c r="G71" s="52"/>
      <c r="H71" s="12">
        <f t="shared" si="10"/>
        <v>0</v>
      </c>
      <c r="I71" s="6"/>
      <c r="J71" s="2"/>
    </row>
    <row r="72" spans="1:11" ht="15.75" customHeight="1" thickBot="1">
      <c r="A72" s="49" t="s">
        <v>44</v>
      </c>
      <c r="B72" s="50">
        <f>SUM(B56:B71)</f>
        <v>0</v>
      </c>
      <c r="C72" s="50">
        <f t="shared" ref="C72:G72" si="12">SUM(C56:C71)</f>
        <v>0</v>
      </c>
      <c r="D72" s="50">
        <f t="shared" si="12"/>
        <v>0</v>
      </c>
      <c r="E72" s="50">
        <f t="shared" si="12"/>
        <v>0</v>
      </c>
      <c r="F72" s="50">
        <f t="shared" si="12"/>
        <v>0</v>
      </c>
      <c r="G72" s="50">
        <f t="shared" si="12"/>
        <v>0</v>
      </c>
      <c r="H72" s="7">
        <f t="shared" si="10"/>
        <v>0</v>
      </c>
      <c r="I72" s="2"/>
      <c r="J72" s="2"/>
    </row>
    <row r="73" spans="1:11" ht="15.75" customHeight="1" thickBot="1">
      <c r="A73" s="53" t="s">
        <v>45</v>
      </c>
      <c r="B73" s="53">
        <f>+B54+B72</f>
        <v>0</v>
      </c>
      <c r="C73" s="53">
        <f t="shared" ref="C73:G73" si="13">+C54+C72</f>
        <v>0</v>
      </c>
      <c r="D73" s="53">
        <f t="shared" si="13"/>
        <v>0</v>
      </c>
      <c r="E73" s="53">
        <f t="shared" si="13"/>
        <v>0</v>
      </c>
      <c r="F73" s="53">
        <f t="shared" si="13"/>
        <v>0</v>
      </c>
      <c r="G73" s="53">
        <f t="shared" si="13"/>
        <v>0</v>
      </c>
      <c r="H73" s="7">
        <f t="shared" si="10"/>
        <v>0</v>
      </c>
      <c r="I73" s="2"/>
      <c r="J73" s="2"/>
    </row>
    <row r="74" spans="1:11" ht="15.75" customHeight="1" thickBot="1">
      <c r="A74" s="49" t="s">
        <v>46</v>
      </c>
      <c r="B74" s="50">
        <f>+B73</f>
        <v>0</v>
      </c>
      <c r="C74" s="50">
        <f>+B74+C73</f>
        <v>0</v>
      </c>
      <c r="D74" s="50">
        <f t="shared" ref="D74:G74" si="14">+C74+D73</f>
        <v>0</v>
      </c>
      <c r="E74" s="50">
        <f t="shared" si="14"/>
        <v>0</v>
      </c>
      <c r="F74" s="50">
        <f t="shared" si="14"/>
        <v>0</v>
      </c>
      <c r="G74" s="50">
        <f t="shared" si="14"/>
        <v>0</v>
      </c>
      <c r="H74" s="51"/>
      <c r="I74" s="2"/>
      <c r="J74" s="2"/>
    </row>
    <row r="75" spans="1:11" ht="15.75" customHeight="1">
      <c r="A75" s="54"/>
      <c r="B75" s="2"/>
      <c r="C75" s="2"/>
      <c r="D75" s="2"/>
      <c r="E75" s="2"/>
      <c r="F75" s="2"/>
      <c r="G75" s="2"/>
      <c r="H75" s="2"/>
      <c r="I75" s="2"/>
      <c r="J75" s="2"/>
    </row>
    <row r="76" spans="1:11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1" ht="15.7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1" ht="15.75" customHeight="1">
      <c r="A78" s="2"/>
      <c r="B78" s="109" t="s">
        <v>6</v>
      </c>
      <c r="C78" s="110"/>
      <c r="D78" s="110"/>
      <c r="E78" s="110"/>
      <c r="F78" s="111"/>
      <c r="G78" s="2"/>
      <c r="H78" s="59" t="s">
        <v>88</v>
      </c>
      <c r="I78" s="2"/>
      <c r="J78" s="2"/>
    </row>
    <row r="79" spans="1:11" ht="15.75" customHeight="1" thickBot="1">
      <c r="A79" s="2"/>
      <c r="B79" s="112"/>
      <c r="C79" s="113"/>
      <c r="D79" s="113"/>
      <c r="E79" s="113"/>
      <c r="F79" s="114"/>
      <c r="G79" s="2"/>
      <c r="H79" s="58" t="s">
        <v>89</v>
      </c>
      <c r="I79" s="2"/>
      <c r="J79" s="2"/>
    </row>
    <row r="80" spans="1:11" ht="15.75" customHeight="1">
      <c r="A80" s="2"/>
      <c r="B80" s="115" t="s">
        <v>5</v>
      </c>
      <c r="C80" s="111"/>
      <c r="D80" s="2"/>
      <c r="E80" s="116" t="s">
        <v>4</v>
      </c>
      <c r="F80" s="111"/>
      <c r="G80" s="2"/>
      <c r="H80" s="2" t="s">
        <v>73</v>
      </c>
      <c r="I80" s="2"/>
      <c r="K80" s="87"/>
    </row>
    <row r="81" spans="1:12" ht="15.75" customHeight="1">
      <c r="A81" s="2"/>
      <c r="B81" s="33" t="s">
        <v>64</v>
      </c>
      <c r="C81" s="34">
        <f>+H73</f>
        <v>0</v>
      </c>
      <c r="D81" s="2"/>
      <c r="E81" s="92" t="s">
        <v>3</v>
      </c>
      <c r="F81" s="93"/>
      <c r="G81" s="2"/>
      <c r="H81" s="2" t="s">
        <v>74</v>
      </c>
      <c r="I81" s="2"/>
      <c r="K81" s="60">
        <f>+B6</f>
        <v>0</v>
      </c>
      <c r="L81" s="79" t="s">
        <v>108</v>
      </c>
    </row>
    <row r="82" spans="1:12" ht="15.75" customHeight="1">
      <c r="A82" s="2"/>
      <c r="B82" s="33" t="s">
        <v>65</v>
      </c>
      <c r="C82" s="34">
        <f>+I46+I47+I48+K88</f>
        <v>0</v>
      </c>
      <c r="D82" s="2"/>
      <c r="E82" s="6" t="s">
        <v>76</v>
      </c>
      <c r="F82" s="7"/>
      <c r="G82" s="2"/>
      <c r="H82" s="2" t="s">
        <v>75</v>
      </c>
      <c r="I82" s="2"/>
      <c r="K82" s="2">
        <f>+K81+K80</f>
        <v>0</v>
      </c>
    </row>
    <row r="83" spans="1:12" ht="15.75" customHeight="1">
      <c r="A83" s="2"/>
      <c r="B83" s="33" t="s">
        <v>66</v>
      </c>
      <c r="C83" s="34">
        <f>+O47+O48</f>
        <v>0</v>
      </c>
      <c r="D83" s="2"/>
      <c r="E83" s="6" t="s">
        <v>77</v>
      </c>
      <c r="F83" s="7">
        <f>+I57</f>
        <v>0</v>
      </c>
      <c r="G83" s="2"/>
      <c r="H83" s="2" t="s">
        <v>104</v>
      </c>
      <c r="I83" s="2"/>
      <c r="J83" s="2"/>
      <c r="K83" s="55">
        <f>-K82</f>
        <v>0</v>
      </c>
    </row>
    <row r="84" spans="1:12" ht="15.75" customHeight="1">
      <c r="A84" s="2"/>
      <c r="B84" s="33" t="s">
        <v>67</v>
      </c>
      <c r="C84" s="34">
        <f>+L10-O10</f>
        <v>0</v>
      </c>
      <c r="D84" s="2"/>
      <c r="E84" s="6" t="s">
        <v>78</v>
      </c>
      <c r="F84" s="7">
        <f>+I56</f>
        <v>0</v>
      </c>
      <c r="G84" s="2"/>
      <c r="H84" s="2" t="s">
        <v>75</v>
      </c>
      <c r="I84" s="2"/>
      <c r="J84" s="2"/>
      <c r="K84" s="3">
        <f>+K83+K82</f>
        <v>0</v>
      </c>
    </row>
    <row r="85" spans="1:12" ht="15.75" customHeight="1">
      <c r="A85" s="2"/>
      <c r="B85" s="33" t="s">
        <v>68</v>
      </c>
      <c r="C85" s="34" t="e">
        <f>+H10+L11-O11</f>
        <v>#DIV/0!</v>
      </c>
      <c r="D85" s="2"/>
      <c r="E85" s="6" t="s">
        <v>79</v>
      </c>
      <c r="F85" s="7">
        <f>+I59</f>
        <v>0</v>
      </c>
      <c r="G85" s="2"/>
      <c r="H85" s="58" t="s">
        <v>90</v>
      </c>
      <c r="I85" s="2"/>
      <c r="J85" s="2"/>
    </row>
    <row r="86" spans="1:12" ht="15.75" customHeight="1">
      <c r="A86" s="2"/>
      <c r="B86" s="33" t="s">
        <v>69</v>
      </c>
      <c r="C86" s="34">
        <f>+K96</f>
        <v>0</v>
      </c>
      <c r="D86" s="2"/>
      <c r="E86" s="6" t="s">
        <v>80</v>
      </c>
      <c r="F86" s="7">
        <f>+I68+I69+I67+K94</f>
        <v>0</v>
      </c>
      <c r="G86" s="2"/>
      <c r="H86" s="2" t="s">
        <v>85</v>
      </c>
      <c r="I86" s="2"/>
      <c r="J86" s="2"/>
      <c r="K86" s="88"/>
    </row>
    <row r="87" spans="1:12" ht="15.75" customHeight="1">
      <c r="A87" s="2"/>
      <c r="B87" s="33" t="s">
        <v>70</v>
      </c>
      <c r="C87" s="34">
        <f>+K97+H13</f>
        <v>0</v>
      </c>
      <c r="D87" s="2"/>
      <c r="E87" s="6" t="s">
        <v>98</v>
      </c>
      <c r="F87" s="7"/>
      <c r="G87" s="2"/>
      <c r="H87" s="2" t="s">
        <v>86</v>
      </c>
      <c r="I87" s="2"/>
      <c r="J87" s="2"/>
      <c r="K87" s="55">
        <f>-(B40+B41+B42+C41+C42+D42)</f>
        <v>0</v>
      </c>
    </row>
    <row r="88" spans="1:12" ht="15.75" customHeight="1">
      <c r="A88" s="2"/>
      <c r="B88" s="33" t="s">
        <v>71</v>
      </c>
      <c r="C88" s="34"/>
      <c r="D88" s="2"/>
      <c r="E88" s="6"/>
      <c r="F88" s="7"/>
      <c r="G88" s="2"/>
      <c r="H88" s="2" t="s">
        <v>87</v>
      </c>
      <c r="I88" s="2"/>
      <c r="J88" s="2"/>
      <c r="K88" s="3">
        <f>+K87+K86</f>
        <v>0</v>
      </c>
    </row>
    <row r="89" spans="1:12" ht="15.75" customHeight="1">
      <c r="A89" s="2"/>
      <c r="B89" s="33" t="s">
        <v>72</v>
      </c>
      <c r="C89" s="34">
        <f>+I50</f>
        <v>0</v>
      </c>
      <c r="D89" s="2"/>
      <c r="E89" s="31"/>
      <c r="F89" s="31"/>
      <c r="G89" s="2"/>
      <c r="H89" s="2"/>
      <c r="I89" s="2"/>
      <c r="J89" s="2"/>
    </row>
    <row r="90" spans="1:12" ht="15.75" customHeight="1">
      <c r="A90" s="2"/>
      <c r="B90" s="33" t="s">
        <v>83</v>
      </c>
      <c r="C90" s="85"/>
      <c r="D90" s="2"/>
      <c r="E90" s="31"/>
      <c r="F90" s="31"/>
      <c r="G90" s="2"/>
      <c r="H90" s="2"/>
      <c r="I90" s="2"/>
      <c r="J90" s="2"/>
    </row>
    <row r="91" spans="1:12" ht="15.75" customHeight="1">
      <c r="A91" s="2"/>
      <c r="B91" s="33" t="s">
        <v>84</v>
      </c>
      <c r="C91" s="34">
        <f>+H12</f>
        <v>0</v>
      </c>
      <c r="D91" s="2"/>
      <c r="E91" s="94" t="s">
        <v>2</v>
      </c>
      <c r="F91" s="95"/>
      <c r="G91" s="2"/>
      <c r="H91" s="58" t="s">
        <v>91</v>
      </c>
      <c r="I91" s="2"/>
      <c r="J91" s="2"/>
    </row>
    <row r="92" spans="1:12" ht="15.75" customHeight="1">
      <c r="A92" s="2"/>
      <c r="B92" s="33"/>
      <c r="C92" s="34"/>
      <c r="D92" s="2"/>
      <c r="E92" s="5" t="s">
        <v>81</v>
      </c>
      <c r="F92" s="86"/>
      <c r="G92" s="2"/>
      <c r="H92" s="2" t="s">
        <v>92</v>
      </c>
      <c r="I92" s="2"/>
      <c r="J92" s="2"/>
      <c r="K92" s="88"/>
    </row>
    <row r="93" spans="1:12" ht="15.75" customHeight="1">
      <c r="A93" s="2"/>
      <c r="B93" s="35"/>
      <c r="C93" s="36"/>
      <c r="D93" s="2"/>
      <c r="E93" s="6" t="s">
        <v>82</v>
      </c>
      <c r="F93" s="7">
        <f>+H18</f>
        <v>0</v>
      </c>
      <c r="G93" s="2"/>
      <c r="H93" s="2" t="s">
        <v>93</v>
      </c>
      <c r="I93" s="2"/>
      <c r="J93" s="2"/>
      <c r="K93" s="55">
        <f>+B61+C61+B62+C62</f>
        <v>0</v>
      </c>
    </row>
    <row r="94" spans="1:12" ht="15.75" customHeight="1" thickBot="1">
      <c r="A94" s="2"/>
      <c r="B94" s="37"/>
      <c r="C94" s="38"/>
      <c r="D94" s="2"/>
      <c r="E94" s="11"/>
      <c r="F94" s="11"/>
      <c r="G94" s="2"/>
      <c r="H94" s="2" t="s">
        <v>87</v>
      </c>
      <c r="I94" s="2"/>
      <c r="J94" s="2"/>
      <c r="K94" s="3">
        <f>+K93+K92</f>
        <v>0</v>
      </c>
    </row>
    <row r="95" spans="1:12" ht="15.75" customHeight="1" thickBot="1">
      <c r="A95" s="2"/>
      <c r="B95" s="39" t="s">
        <v>1</v>
      </c>
      <c r="C95" s="40" t="e">
        <f>SUM(C81:C94)</f>
        <v>#DIV/0!</v>
      </c>
      <c r="D95" s="41"/>
      <c r="E95" s="42" t="s">
        <v>0</v>
      </c>
      <c r="F95" s="40">
        <f>SUM(F81:F94)</f>
        <v>0</v>
      </c>
      <c r="G95" s="2"/>
      <c r="H95" s="2"/>
      <c r="I95" s="2"/>
      <c r="J95" s="2"/>
    </row>
    <row r="96" spans="1:12" ht="15.75" customHeight="1">
      <c r="A96" s="2"/>
      <c r="B96" s="2"/>
      <c r="C96" s="2"/>
      <c r="D96" s="2"/>
      <c r="E96" s="2"/>
      <c r="F96" s="2"/>
      <c r="G96" s="2"/>
      <c r="H96" s="79" t="s">
        <v>97</v>
      </c>
      <c r="K96" s="88"/>
    </row>
    <row r="97" spans="1:11" ht="15.75" customHeight="1">
      <c r="A97" s="2"/>
      <c r="G97" s="2"/>
      <c r="H97" s="2" t="s">
        <v>96</v>
      </c>
      <c r="I97" s="2"/>
      <c r="J97" s="2"/>
      <c r="K97" s="88"/>
    </row>
    <row r="98" spans="1:11" ht="15.75" customHeight="1">
      <c r="A98" s="2"/>
      <c r="G98" s="2"/>
      <c r="H98" s="2"/>
      <c r="I98" s="2"/>
      <c r="J98" s="2"/>
    </row>
    <row r="99" spans="1:11" ht="15.75" customHeight="1">
      <c r="A99" s="2"/>
      <c r="G99" s="2"/>
      <c r="H99" s="2"/>
      <c r="I99" s="2"/>
      <c r="J99" s="2">
        <v>43</v>
      </c>
    </row>
    <row r="100" spans="1:11" ht="15.75" customHeight="1">
      <c r="A100" s="2"/>
      <c r="G100" s="2"/>
      <c r="H100" s="2"/>
      <c r="I100" s="2"/>
      <c r="J100" s="2"/>
    </row>
    <row r="101" spans="1:11" ht="15.75" customHeight="1">
      <c r="A101" s="2"/>
      <c r="G101" s="2"/>
      <c r="H101" s="2"/>
      <c r="I101" s="2"/>
      <c r="J101" s="2"/>
    </row>
    <row r="102" spans="1:11" ht="15.75" customHeight="1">
      <c r="A102" s="2"/>
      <c r="G102" s="2"/>
      <c r="H102" s="2"/>
      <c r="I102" s="2"/>
      <c r="J102" s="2"/>
    </row>
    <row r="103" spans="1:11" ht="15.75" customHeight="1">
      <c r="A103" s="2"/>
      <c r="G103" s="2"/>
      <c r="H103" s="2"/>
      <c r="I103" s="2"/>
      <c r="J103" s="2"/>
    </row>
    <row r="104" spans="1:11" ht="15.75" customHeight="1">
      <c r="A104" s="2"/>
      <c r="G104" s="2"/>
      <c r="H104" s="2"/>
      <c r="I104" s="2"/>
      <c r="J104" s="2"/>
    </row>
    <row r="105" spans="1:11" ht="15.75" customHeight="1">
      <c r="A105" s="2"/>
      <c r="G105" s="2"/>
      <c r="H105" s="2"/>
      <c r="I105" s="2"/>
      <c r="J105" s="2"/>
    </row>
    <row r="106" spans="1:11" ht="15.75" customHeight="1">
      <c r="A106" s="2"/>
      <c r="G106" s="2"/>
      <c r="H106" s="2"/>
      <c r="I106" s="2"/>
      <c r="J106" s="2"/>
    </row>
    <row r="107" spans="1:11" ht="15.75" customHeight="1">
      <c r="A107" s="2"/>
      <c r="G107" s="2"/>
      <c r="H107" s="2"/>
      <c r="I107" s="2"/>
      <c r="J107" s="2"/>
    </row>
    <row r="108" spans="1:11" ht="15.75" customHeight="1">
      <c r="A108" s="2"/>
      <c r="G108" s="2"/>
      <c r="H108" s="2"/>
      <c r="I108" s="2"/>
      <c r="J108" s="2"/>
    </row>
    <row r="109" spans="1:11" ht="15.75" customHeight="1">
      <c r="A109" s="2"/>
      <c r="G109" s="2"/>
      <c r="H109" s="2"/>
      <c r="I109" s="2"/>
      <c r="J109" s="2"/>
    </row>
    <row r="110" spans="1:11" ht="15.75" customHeight="1">
      <c r="A110" s="2"/>
      <c r="G110" s="2"/>
      <c r="H110" s="2"/>
      <c r="I110" s="2"/>
      <c r="J110" s="2"/>
    </row>
    <row r="111" spans="1:11" ht="15.75" customHeight="1">
      <c r="A111" s="2"/>
      <c r="G111" s="2"/>
      <c r="H111" s="2"/>
      <c r="I111" s="2"/>
      <c r="J111" s="2"/>
    </row>
    <row r="112" spans="1:11" ht="15.75" customHeight="1">
      <c r="A112" s="2"/>
      <c r="G112" s="2"/>
      <c r="H112" s="2"/>
      <c r="I112" s="2"/>
      <c r="J112" s="2"/>
    </row>
    <row r="113" spans="1:10" ht="15.75" customHeight="1">
      <c r="A113" s="2"/>
      <c r="G113" s="2"/>
      <c r="H113" s="2"/>
      <c r="I113" s="2"/>
      <c r="J113" s="2"/>
    </row>
    <row r="114" spans="1:10" ht="15.75" customHeight="1">
      <c r="A114" s="2"/>
      <c r="G114" s="2"/>
      <c r="H114" s="2"/>
      <c r="I114" s="2"/>
      <c r="J114" s="2"/>
    </row>
    <row r="115" spans="1:10" ht="15.75" customHeight="1">
      <c r="A115" s="2"/>
      <c r="G115" s="2"/>
      <c r="H115" s="2"/>
      <c r="I115" s="2"/>
      <c r="J115" s="2"/>
    </row>
    <row r="116" spans="1:10" ht="15.75" customHeight="1">
      <c r="A116" s="2"/>
      <c r="G116" s="2"/>
      <c r="H116" s="2"/>
      <c r="I116" s="2"/>
      <c r="J116" s="2"/>
    </row>
    <row r="117" spans="1:10" ht="15.75" customHeight="1">
      <c r="A117" s="2"/>
      <c r="G117" s="2"/>
      <c r="H117" s="2"/>
      <c r="I117" s="2"/>
      <c r="J117" s="2"/>
    </row>
    <row r="118" spans="1:10" ht="15.75" customHeight="1">
      <c r="A118" s="2"/>
      <c r="G118" s="2"/>
      <c r="H118" s="2"/>
      <c r="I118" s="2"/>
      <c r="J118" s="2"/>
    </row>
    <row r="119" spans="1:10" ht="15.75" customHeight="1">
      <c r="A119" s="2"/>
      <c r="G119" s="2"/>
      <c r="H119" s="2"/>
      <c r="I119" s="2"/>
      <c r="J119" s="2"/>
    </row>
    <row r="120" spans="1:10" ht="15.75" customHeight="1">
      <c r="A120" s="2"/>
      <c r="G120" s="2"/>
      <c r="H120" s="2"/>
      <c r="I120" s="2"/>
      <c r="J120" s="2"/>
    </row>
    <row r="121" spans="1:10" ht="15.75" customHeight="1">
      <c r="A121" s="2"/>
      <c r="G121" s="2"/>
    </row>
    <row r="122" spans="1:10" ht="15.75" customHeight="1">
      <c r="A122" s="2"/>
      <c r="G122" s="2"/>
    </row>
    <row r="123" spans="1:10" ht="15.75" customHeight="1">
      <c r="A123" s="2"/>
      <c r="G123" s="2"/>
    </row>
    <row r="124" spans="1:10" ht="15.75" customHeight="1">
      <c r="A124" s="2"/>
      <c r="G124" s="2"/>
    </row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E81:F81"/>
    <mergeCell ref="E91:F91"/>
    <mergeCell ref="A1:H1"/>
    <mergeCell ref="A3:A4"/>
    <mergeCell ref="B3:G3"/>
    <mergeCell ref="H3:H4"/>
    <mergeCell ref="B32:C32"/>
    <mergeCell ref="A34:H34"/>
    <mergeCell ref="B35:G35"/>
    <mergeCell ref="A37:I37"/>
    <mergeCell ref="A55:I55"/>
    <mergeCell ref="B78:F79"/>
    <mergeCell ref="B80:C80"/>
    <mergeCell ref="E80:F80"/>
    <mergeCell ref="A35:A36"/>
    <mergeCell ref="H35:H36"/>
  </mergeCells>
  <phoneticPr fontId="18" type="noConversion"/>
  <pageMargins left="0.7" right="0.7" top="0.75" bottom="0.75" header="0" footer="0"/>
  <pageSetup orientation="portrait" r:id="rId1"/>
  <ignoredErrors>
    <ignoredError sqref="F8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5B66-760A-42C1-9D42-A13D62B11A74}">
  <dimension ref="V3:V5"/>
  <sheetViews>
    <sheetView zoomScale="47" zoomScaleNormal="30" workbookViewId="0">
      <selection activeCell="V5" sqref="V5"/>
    </sheetView>
  </sheetViews>
  <sheetFormatPr baseColWidth="10" defaultRowHeight="14.6"/>
  <sheetData>
    <row r="3" spans="22:22" ht="91.75">
      <c r="V3" s="84" t="s">
        <v>106</v>
      </c>
    </row>
    <row r="5" spans="22:22" ht="20.6">
      <c r="V5" s="83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Reso. general </vt:lpstr>
      <vt:lpstr>enunciado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2025-07-11T22:54:45Z</dcterms:created>
  <dcterms:modified xsi:type="dcterms:W3CDTF">2025-07-29T00:13:17Z</dcterms:modified>
</cp:coreProperties>
</file>